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DieseArbeitsmappe"/>
  <mc:AlternateContent xmlns:mc="http://schemas.openxmlformats.org/markup-compatibility/2006">
    <mc:Choice Requires="x15">
      <x15ac:absPath xmlns:x15ac="http://schemas.microsoft.com/office/spreadsheetml/2010/11/ac" url="D:\AAA\Oli\DAV Oli\Fachübungsleiter\"/>
    </mc:Choice>
  </mc:AlternateContent>
  <xr:revisionPtr revIDLastSave="0" documentId="13_ncr:1_{E3C28196-5F60-44CF-8EA3-CB57E83F4CCD}" xr6:coauthVersionLast="47" xr6:coauthVersionMax="47" xr10:uidLastSave="{00000000-0000-0000-0000-000000000000}"/>
  <bookViews>
    <workbookView xWindow="-120" yWindow="-120" windowWidth="29040" windowHeight="15720" xr2:uid="{00000000-000D-0000-FFFF-FFFF00000000}"/>
  </bookViews>
  <sheets>
    <sheet name="Rechnung erstellen" sheetId="1" r:id="rId1"/>
    <sheet name="Kalkulation" sheetId="2" r:id="rId2"/>
    <sheet name="Übernachtunsliste" sheetId="3" r:id="rId3"/>
    <sheet name="Pauschale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3" l="1"/>
  <c r="E37" i="3"/>
  <c r="D13" i="3"/>
  <c r="C13" i="3"/>
  <c r="E24" i="2"/>
  <c r="G24" i="2" s="1"/>
  <c r="E23" i="2"/>
  <c r="G23" i="2" s="1"/>
  <c r="E22" i="2"/>
  <c r="G22" i="2" s="1"/>
  <c r="G18" i="2"/>
  <c r="C37" i="1"/>
  <c r="G37" i="1" s="1"/>
  <c r="C36" i="1"/>
  <c r="G36" i="1" s="1"/>
  <c r="E31" i="1"/>
  <c r="E30" i="1"/>
  <c r="G30" i="1" s="1"/>
  <c r="E29" i="1"/>
  <c r="G26" i="1"/>
  <c r="D32" i="3"/>
  <c r="C38" i="3" s="1"/>
  <c r="C32" i="3"/>
  <c r="B32" i="3"/>
  <c r="G9" i="3"/>
  <c r="G51" i="2"/>
  <c r="G38" i="2"/>
  <c r="G30" i="2"/>
  <c r="G29" i="2"/>
  <c r="G28" i="2"/>
  <c r="G5" i="2"/>
  <c r="G4" i="2"/>
  <c r="G46" i="1"/>
  <c r="G35" i="1"/>
  <c r="G34" i="1"/>
  <c r="G15" i="1"/>
  <c r="G14" i="1"/>
  <c r="G29" i="3" l="1"/>
  <c r="C37" i="3"/>
  <c r="G43" i="2"/>
  <c r="G48" i="2" s="1"/>
  <c r="G54" i="2" s="1"/>
  <c r="G56" i="2" s="1"/>
  <c r="C29" i="1"/>
  <c r="G29" i="1" s="1"/>
  <c r="G37" i="3"/>
  <c r="G38" i="3"/>
  <c r="C31" i="1"/>
  <c r="G31" i="1" s="1"/>
  <c r="G18" i="3"/>
  <c r="G30" i="3"/>
  <c r="G19" i="3"/>
  <c r="G31" i="3"/>
  <c r="G20" i="3"/>
  <c r="G21" i="3"/>
  <c r="G22" i="3"/>
  <c r="G23" i="3"/>
  <c r="G24" i="3"/>
  <c r="G25" i="3"/>
  <c r="G26" i="3"/>
  <c r="G27" i="3"/>
  <c r="G28" i="3"/>
  <c r="G17" i="3"/>
  <c r="G32" i="3" l="1"/>
  <c r="G38" i="1" s="1"/>
  <c r="G52" i="1" s="1"/>
</calcChain>
</file>

<file path=xl/sharedStrings.xml><?xml version="1.0" encoding="utf-8"?>
<sst xmlns="http://schemas.openxmlformats.org/spreadsheetml/2006/main" count="179" uniqueCount="108">
  <si>
    <t>Datum der Abrechnung</t>
  </si>
  <si>
    <t>Abrechnung für Kurs Nr.</t>
  </si>
  <si>
    <t>Z.B. Wi 03-25</t>
  </si>
  <si>
    <t>Datum Kursstart:</t>
  </si>
  <si>
    <t>Datum Kursende:</t>
  </si>
  <si>
    <t>Name:</t>
  </si>
  <si>
    <t>IBAN</t>
  </si>
  <si>
    <t>Straße:</t>
  </si>
  <si>
    <t>BIC</t>
  </si>
  <si>
    <t>PLZ / Ort:</t>
  </si>
  <si>
    <t>Gelb hinterlegte Felder sind auszufüllen!</t>
  </si>
  <si>
    <t>1.1  Fahrtkosten eigener PKW</t>
  </si>
  <si>
    <t>Kilometer</t>
  </si>
  <si>
    <t>Betrag:</t>
  </si>
  <si>
    <t>Kurse/Touren</t>
  </si>
  <si>
    <t>Aus-/Fortbildung</t>
  </si>
  <si>
    <t>von:</t>
  </si>
  <si>
    <t>nach:</t>
  </si>
  <si>
    <t>über:</t>
  </si>
  <si>
    <t xml:space="preserve">Mitfahrer (Trainer*in): </t>
  </si>
  <si>
    <t>Betrag</t>
  </si>
  <si>
    <t>tatsächl. geg. Nachweis</t>
  </si>
  <si>
    <t>2. Tagegeld pauschal</t>
  </si>
  <si>
    <t>Abwesenheit</t>
  </si>
  <si>
    <t>24 h - Tage</t>
  </si>
  <si>
    <t>Tage über 8 h</t>
  </si>
  <si>
    <t>Land</t>
  </si>
  <si>
    <t>von 24 h</t>
  </si>
  <si>
    <t>über 8 h</t>
  </si>
  <si>
    <t>D</t>
  </si>
  <si>
    <t>Deutschland</t>
  </si>
  <si>
    <t>F</t>
  </si>
  <si>
    <t>Frankreich</t>
  </si>
  <si>
    <t>GR</t>
  </si>
  <si>
    <t>Griechenland</t>
  </si>
  <si>
    <t>Kürzung für unentgeltliche Gewährung von Verpflegung:</t>
  </si>
  <si>
    <t>Anzahl Tage</t>
  </si>
  <si>
    <t>Kürzung</t>
  </si>
  <si>
    <t>I</t>
  </si>
  <si>
    <t>Italien</t>
  </si>
  <si>
    <t>für Frühstück</t>
  </si>
  <si>
    <t>jew. 20%</t>
  </si>
  <si>
    <t>für Mittagessen</t>
  </si>
  <si>
    <t>jew. 40%</t>
  </si>
  <si>
    <t>A</t>
  </si>
  <si>
    <t>Österreich</t>
  </si>
  <si>
    <t>für Abendessen</t>
  </si>
  <si>
    <t>CH</t>
  </si>
  <si>
    <t>Schweiz</t>
  </si>
  <si>
    <t>Slowenien</t>
  </si>
  <si>
    <t>3. Übernachtungskosten</t>
  </si>
  <si>
    <t>Anzahl Nächte</t>
  </si>
  <si>
    <t>E</t>
  </si>
  <si>
    <t>Spanien</t>
  </si>
  <si>
    <t>Deutschland/Ausland</t>
  </si>
  <si>
    <t>pauschal (ohne Nachweis)</t>
  </si>
  <si>
    <t>Türkei</t>
  </si>
  <si>
    <t>D/Ausland ohne Verpflegung</t>
  </si>
  <si>
    <t>geg. Nachweis max.</t>
  </si>
  <si>
    <t>D/Ausland mit Frühstück</t>
  </si>
  <si>
    <t>D/Ausland mit Halbpension</t>
  </si>
  <si>
    <t>Übernachtungsliste (optional bei mehreren Unterkünften, anstatt der Angaben oben)</t>
  </si>
  <si>
    <t>Hinweis: Fehlt auf dem Beleg/Nachweis die Angabe zur Verpflegung, diese bitte handschriftlich ergänzen. Z.B. "ohne Frühstück"</t>
  </si>
  <si>
    <t>4. Sportstätten/Seilbahn</t>
  </si>
  <si>
    <t>tatsächl. Geg. Nachweis</t>
  </si>
  <si>
    <t>5. Ausrüstungspauschale</t>
  </si>
  <si>
    <t>Tage</t>
  </si>
  <si>
    <t>je Kurstag pauschal</t>
  </si>
  <si>
    <t>6. Sonderausgaben mit Nachweis</t>
  </si>
  <si>
    <t>Alle Belege und Nachweise sind im Original vorzulegen!</t>
  </si>
  <si>
    <t>Gesamtsumme:</t>
  </si>
  <si>
    <t>Bitte überweisen sie den Betrag an das oben angegebene Konto</t>
  </si>
  <si>
    <t>Mit freundlichen Grüßen</t>
  </si>
  <si>
    <t>Gelb hinterlegte Felder sind auszufüllen!!</t>
  </si>
  <si>
    <t>1.1  Fahrtkosten eig. PKW</t>
  </si>
  <si>
    <t>geg. Nachweis</t>
  </si>
  <si>
    <t>Tagessatz</t>
  </si>
  <si>
    <t>pauschal (ohne Beleg)</t>
  </si>
  <si>
    <t>geg. Nachweis max. 60 €</t>
  </si>
  <si>
    <t>Hinweis: Sind höhere Kosten als die max. 60 € unvermeidlich, darf nach Rücksprache
mit dem Tourenreferenten auch mit den höheren Kosten kalkuliert werden!</t>
  </si>
  <si>
    <t>Kosten:</t>
  </si>
  <si>
    <t>Mindestteilnehmer:</t>
  </si>
  <si>
    <t>Wird die Zahl der Mindestteilnehmer nicht erreicht, darf der Kurs nur nach Absprache mit dem Referenten stattfinden.</t>
  </si>
  <si>
    <t>Preis pro TN:</t>
  </si>
  <si>
    <t>Reservierung Hütten</t>
  </si>
  <si>
    <t>Hütten</t>
  </si>
  <si>
    <t>max. 20 € / Kurstag</t>
  </si>
  <si>
    <t>Verwaltungsgebühr</t>
  </si>
  <si>
    <t>Transaktionskosten</t>
  </si>
  <si>
    <t>Kurskosten der Ausschreibung</t>
  </si>
  <si>
    <t>(Die Übernachtungsliste ersetzt die Angaben auf der Rechnungsseite. Die Summe wird automatisch auf die Rechnungsseite übertragen)</t>
  </si>
  <si>
    <t>Deutschland/Ausland (ohne Nachweis)</t>
  </si>
  <si>
    <t>pauschal</t>
  </si>
  <si>
    <t>mit Nachweis, max. Betrag für Preis/Nacht</t>
  </si>
  <si>
    <t>o. Verpflegung</t>
  </si>
  <si>
    <t>mit Frühstück</t>
  </si>
  <si>
    <t>mit Halbpension</t>
  </si>
  <si>
    <t>mit Nachweis, Anzahl Nächte</t>
  </si>
  <si>
    <t>Unterkunft</t>
  </si>
  <si>
    <t>Beleg Nr.</t>
  </si>
  <si>
    <t>Preis/Nacht</t>
  </si>
  <si>
    <t>Felder mit Werten bitte nicht ausfüllen. Diese enthalten eine Formel und werden automatisch berechnet. Werte mit magenta Rahmen sind vom anzugebenden Land abhängig.   
Die Werte für die Anzahl der Tage bei der Kürzung der Verpflegung und die Summe der Kosten werden in Excel automatisch in die Rechnung übernommen.</t>
  </si>
  <si>
    <t>z.B Hotel Engel</t>
  </si>
  <si>
    <t>Sl</t>
  </si>
  <si>
    <t>Tr</t>
  </si>
  <si>
    <t>Hinweis: Fehlt auf dem Beleg die Angabe zur Verpflegung, diese bitte handschriftlich ergänzen. Z.B. "ohne Frühstück"</t>
  </si>
  <si>
    <t>1.2  Öffentliche Verkehrsmittel oder Kosten der Gruppenfahrt:</t>
  </si>
  <si>
    <t>1.2  Öffentl. Verkehrsmittel oder Kosten der Gruppenfahrt: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</si>
</sst>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quot; &quot;[$€-2];&quot;-&quot;#,##0.00&quot; &quot;[$€-2]"/>
    <numFmt numFmtId="165" formatCode="#,##0.00&quot; €&quot;"/>
    <numFmt numFmtId="166" formatCode="#,##0&quot; &quot;[$€-2];&quot;-&quot;#,##0&quot; &quot;[$€-2]"/>
    <numFmt numFmtId="167" formatCode="#,##0&quot; €&quot;"/>
    <numFmt numFmtId="168" formatCode="#,##0&quot; €&quot;;&quot;-&quot;#,##0&quot; €&quot;"/>
    <numFmt numFmtId="169" formatCode="#,##0.00&quot; €&quot;;&quot;-&quot;#,##0.00&quot; €&quot;"/>
  </numFmts>
  <fonts count="6" x14ac:knownFonts="1">
    <font>
      <sz val="10"/>
      <color indexed="8"/>
      <name val="Arial"/>
    </font>
    <font>
      <b/>
      <sz val="10"/>
      <color indexed="8"/>
      <name val="Arial"/>
    </font>
    <font>
      <sz val="10"/>
      <color indexed="13"/>
      <name val="Arial"/>
    </font>
    <font>
      <u/>
      <sz val="10"/>
      <color indexed="8"/>
      <name val="Arial"/>
    </font>
    <font>
      <sz val="10"/>
      <color indexed="15"/>
      <name val="Arial"/>
    </font>
    <font>
      <sz val="10"/>
      <color indexed="18"/>
      <name val="Arial"/>
    </font>
  </fonts>
  <fills count="7">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7"/>
        <bgColor auto="1"/>
      </patternFill>
    </fill>
    <fill>
      <patternFill patternType="solid">
        <fgColor indexed="20"/>
        <bgColor auto="1"/>
      </patternFill>
    </fill>
    <fill>
      <patternFill patternType="solid">
        <fgColor rgb="FF00B0F0"/>
        <bgColor indexed="64"/>
      </patternFill>
    </fill>
  </fills>
  <borders count="177">
    <border>
      <left/>
      <right/>
      <top/>
      <bottom/>
      <diagonal/>
    </border>
    <border>
      <left style="medium">
        <color indexed="8"/>
      </left>
      <right style="thin">
        <color indexed="10"/>
      </right>
      <top style="medium">
        <color indexed="8"/>
      </top>
      <bottom style="thin">
        <color indexed="10"/>
      </bottom>
      <diagonal/>
    </border>
    <border>
      <left style="thin">
        <color indexed="10"/>
      </left>
      <right style="thin">
        <color indexed="10"/>
      </right>
      <top style="medium">
        <color indexed="8"/>
      </top>
      <bottom style="thin">
        <color indexed="10"/>
      </bottom>
      <diagonal/>
    </border>
    <border>
      <left style="thin">
        <color indexed="10"/>
      </left>
      <right style="thin">
        <color indexed="8"/>
      </right>
      <top style="medium">
        <color indexed="8"/>
      </top>
      <bottom style="thin">
        <color indexed="10"/>
      </bottom>
      <diagonal/>
    </border>
    <border>
      <left style="thin">
        <color indexed="8"/>
      </left>
      <right style="medium">
        <color indexed="8"/>
      </right>
      <top style="medium">
        <color indexed="8"/>
      </top>
      <bottom style="thin">
        <color indexed="8"/>
      </bottom>
      <diagonal/>
    </border>
    <border>
      <left style="medium">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medium">
        <color indexed="8"/>
      </right>
      <top style="thin">
        <color indexed="8"/>
      </top>
      <bottom style="thin">
        <color indexed="10"/>
      </bottom>
      <diagonal/>
    </border>
    <border>
      <left style="thin">
        <color indexed="10"/>
      </left>
      <right style="medium">
        <color indexed="8"/>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right style="medium">
        <color indexed="8"/>
      </right>
      <top style="thin">
        <color indexed="10"/>
      </top>
      <bottom style="thin">
        <color indexed="10"/>
      </bottom>
      <diagonal/>
    </border>
    <border>
      <left style="medium">
        <color indexed="8"/>
      </left>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style="thin">
        <color indexed="14"/>
      </right>
      <top style="thin">
        <color indexed="10"/>
      </top>
      <bottom style="thin">
        <color indexed="10"/>
      </bottom>
      <diagonal/>
    </border>
    <border>
      <left style="thin">
        <color indexed="14"/>
      </left>
      <right style="thin">
        <color indexed="10"/>
      </right>
      <top style="thin">
        <color indexed="10"/>
      </top>
      <bottom style="thin">
        <color indexed="10"/>
      </bottom>
      <diagonal/>
    </border>
    <border>
      <left style="medium">
        <color indexed="8"/>
      </left>
      <right style="thin">
        <color indexed="10"/>
      </right>
      <top style="thin">
        <color indexed="10"/>
      </top>
      <bottom style="thin">
        <color indexed="13"/>
      </bottom>
      <diagonal/>
    </border>
    <border>
      <left style="thin">
        <color indexed="10"/>
      </left>
      <right style="thin">
        <color indexed="10"/>
      </right>
      <top style="thin">
        <color indexed="10"/>
      </top>
      <bottom style="thin">
        <color indexed="13"/>
      </bottom>
      <diagonal/>
    </border>
    <border>
      <left style="thin">
        <color indexed="10"/>
      </left>
      <right style="medium">
        <color indexed="8"/>
      </right>
      <top style="thin">
        <color indexed="10"/>
      </top>
      <bottom style="thin">
        <color indexed="13"/>
      </bottom>
      <diagonal/>
    </border>
    <border>
      <left style="medium">
        <color indexed="8"/>
      </left>
      <right style="thin">
        <color indexed="10"/>
      </right>
      <top style="thin">
        <color indexed="13"/>
      </top>
      <bottom style="thin">
        <color indexed="8"/>
      </bottom>
      <diagonal/>
    </border>
    <border>
      <left style="thin">
        <color indexed="10"/>
      </left>
      <right style="medium">
        <color indexed="8"/>
      </right>
      <top style="thin">
        <color indexed="13"/>
      </top>
      <bottom style="thin">
        <color indexed="8"/>
      </bottom>
      <diagonal/>
    </border>
    <border>
      <left style="medium">
        <color indexed="8"/>
      </left>
      <right style="medium">
        <color indexed="8"/>
      </right>
      <top style="thin">
        <color indexed="13"/>
      </top>
      <bottom style="thin">
        <color indexed="8"/>
      </bottom>
      <diagonal/>
    </border>
    <border>
      <left style="thin">
        <color indexed="10"/>
      </left>
      <right style="thin">
        <color indexed="10"/>
      </right>
      <top style="thin">
        <color indexed="13"/>
      </top>
      <bottom style="thin">
        <color indexed="8"/>
      </bottom>
      <diagonal/>
    </border>
    <border>
      <left style="medium">
        <color indexed="8"/>
      </left>
      <right style="thin">
        <color indexed="10"/>
      </right>
      <top style="thin">
        <color indexed="8"/>
      </top>
      <bottom style="thin">
        <color indexed="8"/>
      </bottom>
      <diagonal/>
    </border>
    <border>
      <left style="thin">
        <color indexed="10"/>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medium">
        <color indexed="8"/>
      </left>
      <right style="thin">
        <color indexed="10"/>
      </right>
      <top style="thin">
        <color indexed="8"/>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top style="thin">
        <color indexed="8"/>
      </top>
      <bottom style="thin">
        <color indexed="10"/>
      </bottom>
      <diagonal/>
    </border>
    <border>
      <left/>
      <right/>
      <top style="thin">
        <color indexed="8"/>
      </top>
      <bottom style="thin">
        <color indexed="10"/>
      </bottom>
      <diagonal/>
    </border>
    <border>
      <left/>
      <right style="thin">
        <color indexed="10"/>
      </right>
      <top style="thin">
        <color indexed="8"/>
      </top>
      <bottom style="thin">
        <color indexed="10"/>
      </bottom>
      <diagonal/>
    </border>
    <border>
      <left style="medium">
        <color indexed="8"/>
      </left>
      <right style="thin">
        <color indexed="10"/>
      </right>
      <top style="thin">
        <color indexed="8"/>
      </top>
      <bottom style="thin">
        <color indexed="13"/>
      </bottom>
      <diagonal/>
    </border>
    <border>
      <left style="thin">
        <color indexed="10"/>
      </left>
      <right style="thin">
        <color indexed="10"/>
      </right>
      <top style="thin">
        <color indexed="8"/>
      </top>
      <bottom style="thin">
        <color indexed="13"/>
      </bottom>
      <diagonal/>
    </border>
    <border>
      <left style="thin">
        <color indexed="10"/>
      </left>
      <right style="thin">
        <color indexed="8"/>
      </right>
      <top style="thin">
        <color indexed="8"/>
      </top>
      <bottom style="thin">
        <color indexed="13"/>
      </bottom>
      <diagonal/>
    </border>
    <border>
      <left style="thin">
        <color indexed="8"/>
      </left>
      <right style="medium">
        <color indexed="8"/>
      </right>
      <top style="thin">
        <color indexed="8"/>
      </top>
      <bottom style="thin">
        <color indexed="13"/>
      </bottom>
      <diagonal/>
    </border>
    <border>
      <left style="medium">
        <color indexed="8"/>
      </left>
      <right style="thin">
        <color indexed="10"/>
      </right>
      <top style="thin">
        <color indexed="13"/>
      </top>
      <bottom style="thin">
        <color indexed="13"/>
      </bottom>
      <diagonal/>
    </border>
    <border>
      <left style="thin">
        <color indexed="10"/>
      </left>
      <right style="thin">
        <color indexed="10"/>
      </right>
      <top style="thin">
        <color indexed="13"/>
      </top>
      <bottom style="thin">
        <color indexed="13"/>
      </bottom>
      <diagonal/>
    </border>
    <border>
      <left style="thin">
        <color indexed="10"/>
      </left>
      <right style="medium">
        <color indexed="8"/>
      </right>
      <top style="thin">
        <color indexed="13"/>
      </top>
      <bottom style="thin">
        <color indexed="13"/>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10"/>
      </right>
      <top style="thin">
        <color indexed="8"/>
      </top>
      <bottom style="medium">
        <color indexed="16"/>
      </bottom>
      <diagonal/>
    </border>
    <border>
      <left style="medium">
        <color indexed="8"/>
      </left>
      <right style="medium">
        <color indexed="16"/>
      </right>
      <top style="medium">
        <color indexed="16"/>
      </top>
      <bottom style="medium">
        <color indexed="16"/>
      </bottom>
      <diagonal/>
    </border>
    <border>
      <left style="medium">
        <color indexed="16"/>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10"/>
      </right>
      <top style="medium">
        <color indexed="16"/>
      </top>
      <bottom style="thin">
        <color indexed="13"/>
      </bottom>
      <diagonal/>
    </border>
    <border>
      <left style="thin">
        <color indexed="10"/>
      </left>
      <right style="medium">
        <color indexed="8"/>
      </right>
      <top style="thin">
        <color indexed="8"/>
      </top>
      <bottom style="thin">
        <color indexed="13"/>
      </bottom>
      <diagonal/>
    </border>
    <border>
      <left style="thin">
        <color indexed="10"/>
      </left>
      <right style="thin">
        <color indexed="8"/>
      </right>
      <top style="thin">
        <color indexed="13"/>
      </top>
      <bottom style="thin">
        <color indexed="8"/>
      </bottom>
      <diagonal/>
    </border>
    <border>
      <left style="thin">
        <color indexed="8"/>
      </left>
      <right style="thin">
        <color indexed="8"/>
      </right>
      <top style="thin">
        <color indexed="13"/>
      </top>
      <bottom style="medium">
        <color indexed="16"/>
      </bottom>
      <diagonal/>
    </border>
    <border>
      <left style="thin">
        <color indexed="8"/>
      </left>
      <right style="medium">
        <color indexed="8"/>
      </right>
      <top style="thin">
        <color indexed="13"/>
      </top>
      <bottom style="thin">
        <color indexed="8"/>
      </bottom>
      <diagonal/>
    </border>
    <border>
      <left style="medium">
        <color indexed="8"/>
      </left>
      <right style="thin">
        <color indexed="8"/>
      </right>
      <top style="thin">
        <color indexed="13"/>
      </top>
      <bottom style="medium">
        <color indexed="16"/>
      </bottom>
      <diagonal/>
    </border>
    <border>
      <left style="thin">
        <color indexed="8"/>
      </left>
      <right style="thin">
        <color indexed="8"/>
      </right>
      <top style="thin">
        <color indexed="13"/>
      </top>
      <bottom style="thin">
        <color indexed="8"/>
      </bottom>
      <diagonal/>
    </border>
    <border>
      <left style="thin">
        <color indexed="8"/>
      </left>
      <right style="medium">
        <color indexed="16"/>
      </right>
      <top style="thin">
        <color indexed="8"/>
      </top>
      <bottom style="thin">
        <color indexed="8"/>
      </bottom>
      <diagonal/>
    </border>
    <border>
      <left style="medium">
        <color indexed="16"/>
      </left>
      <right style="medium">
        <color indexed="16"/>
      </right>
      <top style="medium">
        <color indexed="16"/>
      </top>
      <bottom style="medium">
        <color indexed="16"/>
      </bottom>
      <diagonal/>
    </border>
    <border>
      <left style="medium">
        <color indexed="16"/>
      </left>
      <right style="medium">
        <color indexed="8"/>
      </right>
      <top style="thin">
        <color indexed="8"/>
      </top>
      <bottom style="thin">
        <color indexed="8"/>
      </bottom>
      <diagonal/>
    </border>
    <border>
      <left style="medium">
        <color indexed="8"/>
      </left>
      <right style="medium">
        <color indexed="16"/>
      </right>
      <top style="medium">
        <color indexed="16"/>
      </top>
      <bottom style="thin">
        <color indexed="8"/>
      </bottom>
      <diagonal/>
    </border>
    <border>
      <left style="thin">
        <color indexed="8"/>
      </left>
      <right style="thin">
        <color indexed="8"/>
      </right>
      <top style="medium">
        <color indexed="16"/>
      </top>
      <bottom style="medium">
        <color indexed="16"/>
      </bottom>
      <diagonal/>
    </border>
    <border>
      <left style="medium">
        <color indexed="8"/>
      </left>
      <right style="medium">
        <color indexed="16"/>
      </right>
      <top style="thin">
        <color indexed="8"/>
      </top>
      <bottom style="thin">
        <color indexed="8"/>
      </bottom>
      <diagonal/>
    </border>
    <border>
      <left style="medium">
        <color indexed="8"/>
      </left>
      <right style="medium">
        <color indexed="16"/>
      </right>
      <top style="thin">
        <color indexed="8"/>
      </top>
      <bottom style="medium">
        <color indexed="16"/>
      </bottom>
      <diagonal/>
    </border>
    <border>
      <left style="thin">
        <color indexed="10"/>
      </left>
      <right style="thin">
        <color indexed="10"/>
      </right>
      <top style="medium">
        <color indexed="16"/>
      </top>
      <bottom style="thin">
        <color indexed="10"/>
      </bottom>
      <diagonal/>
    </border>
    <border>
      <left style="medium">
        <color indexed="8"/>
      </left>
      <right style="thin">
        <color indexed="10"/>
      </right>
      <top style="thin">
        <color indexed="10"/>
      </top>
      <bottom style="thin">
        <color indexed="8"/>
      </bottom>
      <diagonal/>
    </border>
    <border>
      <left style="thin">
        <color indexed="10"/>
      </left>
      <right style="thin">
        <color indexed="10"/>
      </right>
      <top style="thin">
        <color indexed="10"/>
      </top>
      <bottom style="thin">
        <color indexed="8"/>
      </bottom>
      <diagonal/>
    </border>
    <border>
      <left style="thin">
        <color indexed="10"/>
      </left>
      <right style="medium">
        <color indexed="8"/>
      </right>
      <top style="thin">
        <color indexed="10"/>
      </top>
      <bottom style="thin">
        <color indexed="8"/>
      </bottom>
      <diagonal/>
    </border>
    <border>
      <left style="medium">
        <color indexed="8"/>
      </left>
      <right style="medium">
        <color indexed="8"/>
      </right>
      <top style="thin">
        <color indexed="10"/>
      </top>
      <bottom style="thin">
        <color indexed="8"/>
      </bottom>
      <diagonal/>
    </border>
    <border>
      <left style="thin">
        <color indexed="8"/>
      </left>
      <right style="medium">
        <color indexed="8"/>
      </right>
      <top style="thin">
        <color indexed="8"/>
      </top>
      <bottom style="medium">
        <color indexed="16"/>
      </bottom>
      <diagonal/>
    </border>
    <border>
      <left style="medium">
        <color indexed="8"/>
      </left>
      <right style="thin">
        <color indexed="8"/>
      </right>
      <top style="thin">
        <color indexed="8"/>
      </top>
      <bottom style="medium">
        <color indexed="16"/>
      </bottom>
      <diagonal/>
    </border>
    <border>
      <left style="medium">
        <color indexed="16"/>
      </left>
      <right style="medium">
        <color indexed="8"/>
      </right>
      <top style="medium">
        <color indexed="16"/>
      </top>
      <bottom style="thin">
        <color indexed="8"/>
      </bottom>
      <diagonal/>
    </border>
    <border>
      <left style="medium">
        <color indexed="16"/>
      </left>
      <right style="medium">
        <color indexed="8"/>
      </right>
      <top style="thin">
        <color indexed="8"/>
      </top>
      <bottom style="medium">
        <color indexed="16"/>
      </bottom>
      <diagonal/>
    </border>
    <border>
      <left style="medium">
        <color indexed="8"/>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8"/>
      </left>
      <right style="thin">
        <color indexed="8"/>
      </right>
      <top style="medium">
        <color indexed="16"/>
      </top>
      <bottom style="thin">
        <color indexed="8"/>
      </bottom>
      <diagonal/>
    </border>
    <border>
      <left style="medium">
        <color indexed="8"/>
      </left>
      <right/>
      <top/>
      <bottom/>
      <diagonal/>
    </border>
    <border>
      <left/>
      <right/>
      <top/>
      <bottom/>
      <diagonal/>
    </border>
    <border>
      <left/>
      <right style="thin">
        <color indexed="10"/>
      </right>
      <top/>
      <bottom/>
      <diagonal/>
    </border>
    <border>
      <left style="medium">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10"/>
      </left>
      <right style="thin">
        <color indexed="13"/>
      </right>
      <top style="thin">
        <color indexed="8"/>
      </top>
      <bottom style="thin">
        <color indexed="10"/>
      </bottom>
      <diagonal/>
    </border>
    <border>
      <left style="thin">
        <color indexed="13"/>
      </left>
      <right style="medium">
        <color indexed="8"/>
      </right>
      <top style="thin">
        <color indexed="8"/>
      </top>
      <bottom style="thin">
        <color indexed="13"/>
      </bottom>
      <diagonal/>
    </border>
    <border>
      <left style="thin">
        <color indexed="10"/>
      </left>
      <right style="medium">
        <color indexed="8"/>
      </right>
      <top style="thin">
        <color indexed="13"/>
      </top>
      <bottom style="thin">
        <color indexed="10"/>
      </bottom>
      <diagonal/>
    </border>
    <border>
      <left style="thin">
        <color indexed="13"/>
      </left>
      <right style="thin">
        <color indexed="13"/>
      </right>
      <top style="thin">
        <color indexed="8"/>
      </top>
      <bottom style="thin">
        <color indexed="13"/>
      </bottom>
      <diagonal/>
    </border>
    <border>
      <left style="thin">
        <color indexed="13"/>
      </left>
      <right style="thin">
        <color indexed="10"/>
      </right>
      <top style="thin">
        <color indexed="8"/>
      </top>
      <bottom style="thin">
        <color indexed="10"/>
      </bottom>
      <diagonal/>
    </border>
    <border>
      <left style="thin">
        <color indexed="10"/>
      </left>
      <right style="thin">
        <color indexed="10"/>
      </right>
      <top style="thin">
        <color indexed="13"/>
      </top>
      <bottom style="thin">
        <color indexed="10"/>
      </bottom>
      <diagonal/>
    </border>
    <border>
      <left style="medium">
        <color indexed="8"/>
      </left>
      <right/>
      <top style="thin">
        <color indexed="8"/>
      </top>
      <bottom style="thin">
        <color indexed="13"/>
      </bottom>
      <diagonal/>
    </border>
    <border>
      <left/>
      <right/>
      <top style="thin">
        <color indexed="8"/>
      </top>
      <bottom style="thin">
        <color indexed="13"/>
      </bottom>
      <diagonal/>
    </border>
    <border>
      <left/>
      <right/>
      <top style="thin">
        <color indexed="8"/>
      </top>
      <bottom style="thin">
        <color indexed="10"/>
      </bottom>
      <diagonal/>
    </border>
    <border>
      <left/>
      <right style="thin">
        <color indexed="10"/>
      </right>
      <top style="thin">
        <color indexed="8"/>
      </top>
      <bottom style="thin">
        <color indexed="10"/>
      </bottom>
      <diagonal/>
    </border>
    <border>
      <left style="medium">
        <color indexed="8"/>
      </left>
      <right/>
      <top style="thin">
        <color indexed="13"/>
      </top>
      <bottom/>
      <diagonal/>
    </border>
    <border>
      <left/>
      <right/>
      <top style="thin">
        <color indexed="13"/>
      </top>
      <bottom/>
      <diagonal/>
    </border>
    <border>
      <left style="medium">
        <color indexed="8"/>
      </left>
      <right style="thin">
        <color indexed="10"/>
      </right>
      <top/>
      <bottom style="thin">
        <color indexed="10"/>
      </bottom>
      <diagonal/>
    </border>
    <border>
      <left style="thin">
        <color indexed="10"/>
      </left>
      <right style="thin">
        <color indexed="10"/>
      </right>
      <top/>
      <bottom style="thin">
        <color indexed="10"/>
      </bottom>
      <diagonal/>
    </border>
    <border>
      <left style="thin">
        <color indexed="10"/>
      </left>
      <right style="medium">
        <color indexed="8"/>
      </right>
      <top style="thin">
        <color indexed="10"/>
      </top>
      <bottom style="medium">
        <color indexed="8"/>
      </bottom>
      <diagonal/>
    </border>
    <border>
      <left style="medium">
        <color indexed="8"/>
      </left>
      <right style="medium">
        <color indexed="8"/>
      </right>
      <top style="medium">
        <color indexed="8"/>
      </top>
      <bottom style="medium">
        <color indexed="8"/>
      </bottom>
      <diagonal/>
    </border>
    <border>
      <left style="thin">
        <color indexed="10"/>
      </left>
      <right style="medium">
        <color indexed="8"/>
      </right>
      <top style="medium">
        <color indexed="8"/>
      </top>
      <bottom style="thin">
        <color indexed="10"/>
      </bottom>
      <diagonal/>
    </border>
    <border>
      <left style="medium">
        <color indexed="8"/>
      </left>
      <right style="thin">
        <color indexed="10"/>
      </right>
      <top style="thin">
        <color indexed="10"/>
      </top>
      <bottom style="medium">
        <color indexed="8"/>
      </bottom>
      <diagonal/>
    </border>
    <border>
      <left style="thin">
        <color indexed="10"/>
      </left>
      <right style="thin">
        <color indexed="10"/>
      </right>
      <top style="thin">
        <color indexed="10"/>
      </top>
      <bottom style="medium">
        <color indexed="8"/>
      </bottom>
      <diagonal/>
    </border>
    <border>
      <left/>
      <right style="thin">
        <color indexed="10"/>
      </right>
      <top style="medium">
        <color indexed="8"/>
      </top>
      <bottom style="thin">
        <color indexed="10"/>
      </bottom>
      <diagonal/>
    </border>
    <border>
      <left style="medium">
        <color indexed="8"/>
      </left>
      <right/>
      <top style="thin">
        <color indexed="13"/>
      </top>
      <bottom style="thin">
        <color indexed="13"/>
      </bottom>
      <diagonal/>
    </border>
    <border>
      <left/>
      <right style="thin">
        <color indexed="13"/>
      </right>
      <top style="thin">
        <color indexed="13"/>
      </top>
      <bottom style="thin">
        <color indexed="13"/>
      </bottom>
      <diagonal/>
    </border>
    <border>
      <left style="thin">
        <color indexed="13"/>
      </left>
      <right style="thin">
        <color indexed="10"/>
      </right>
      <top style="thin">
        <color indexed="10"/>
      </top>
      <bottom style="thin">
        <color indexed="10"/>
      </bottom>
      <diagonal/>
    </border>
    <border>
      <left style="medium">
        <color indexed="8"/>
      </left>
      <right style="thin">
        <color indexed="13"/>
      </right>
      <top style="thin">
        <color indexed="8"/>
      </top>
      <bottom style="thin">
        <color indexed="10"/>
      </bottom>
      <diagonal/>
    </border>
    <border>
      <left style="thin">
        <color indexed="13"/>
      </left>
      <right style="thin">
        <color indexed="13"/>
      </right>
      <top style="thin">
        <color indexed="8"/>
      </top>
      <bottom style="thin">
        <color indexed="10"/>
      </bottom>
      <diagonal/>
    </border>
    <border>
      <left style="thin">
        <color indexed="13"/>
      </left>
      <right/>
      <top style="thin">
        <color indexed="8"/>
      </top>
      <bottom style="thin">
        <color indexed="13"/>
      </bottom>
      <diagonal/>
    </border>
    <border>
      <left/>
      <right style="thin">
        <color indexed="13"/>
      </right>
      <top style="thin">
        <color indexed="8"/>
      </top>
      <bottom style="thin">
        <color indexed="13"/>
      </bottom>
      <diagonal/>
    </border>
    <border>
      <left style="thin">
        <color indexed="13"/>
      </left>
      <right style="medium">
        <color indexed="8"/>
      </right>
      <top style="thin">
        <color indexed="8"/>
      </top>
      <bottom style="thin">
        <color indexed="10"/>
      </bottom>
      <diagonal/>
    </border>
    <border>
      <left style="medium">
        <color indexed="8"/>
      </left>
      <right style="thin">
        <color indexed="13"/>
      </right>
      <top style="thin">
        <color indexed="10"/>
      </top>
      <bottom style="thin">
        <color indexed="10"/>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0"/>
      </top>
      <bottom style="thin">
        <color indexed="10"/>
      </bottom>
      <diagonal/>
    </border>
    <border>
      <left style="thin">
        <color indexed="13"/>
      </left>
      <right style="thin">
        <color indexed="10"/>
      </right>
      <top style="thin">
        <color indexed="13"/>
      </top>
      <bottom style="thin">
        <color indexed="13"/>
      </bottom>
      <diagonal/>
    </border>
    <border>
      <left style="thin">
        <color indexed="10"/>
      </left>
      <right style="thin">
        <color indexed="13"/>
      </right>
      <top style="thin">
        <color indexed="13"/>
      </top>
      <bottom style="thin">
        <color indexed="13"/>
      </bottom>
      <diagonal/>
    </border>
    <border>
      <left style="thin">
        <color indexed="13"/>
      </left>
      <right style="medium">
        <color indexed="8"/>
      </right>
      <top style="thin">
        <color indexed="10"/>
      </top>
      <bottom style="thin">
        <color indexed="10"/>
      </bottom>
      <diagonal/>
    </border>
    <border>
      <left style="thin">
        <color indexed="10"/>
      </left>
      <right style="thin">
        <color indexed="10"/>
      </right>
      <top style="thin">
        <color indexed="13"/>
      </top>
      <bottom style="thin">
        <color indexed="18"/>
      </bottom>
      <diagonal/>
    </border>
    <border>
      <left style="thin">
        <color indexed="10"/>
      </left>
      <right style="thin">
        <color indexed="13"/>
      </right>
      <top style="thin">
        <color indexed="8"/>
      </top>
      <bottom style="thin">
        <color indexed="18"/>
      </bottom>
      <diagonal/>
    </border>
    <border>
      <left style="thin">
        <color indexed="13"/>
      </left>
      <right style="thin">
        <color indexed="13"/>
      </right>
      <top style="thin">
        <color indexed="18"/>
      </top>
      <bottom style="thin">
        <color indexed="18"/>
      </bottom>
      <diagonal/>
    </border>
    <border>
      <left style="thin">
        <color indexed="13"/>
      </left>
      <right style="medium">
        <color indexed="8"/>
      </right>
      <top style="thin">
        <color indexed="8"/>
      </top>
      <bottom style="thin">
        <color indexed="8"/>
      </bottom>
      <diagonal/>
    </border>
    <border>
      <left style="thin">
        <color indexed="10"/>
      </left>
      <right style="thin">
        <color indexed="10"/>
      </right>
      <top style="thin">
        <color indexed="18"/>
      </top>
      <bottom style="thin">
        <color indexed="13"/>
      </bottom>
      <diagonal/>
    </border>
    <border>
      <left style="medium">
        <color indexed="8"/>
      </left>
      <right style="thin">
        <color indexed="10"/>
      </right>
      <top style="medium">
        <color indexed="16"/>
      </top>
      <bottom style="thin">
        <color indexed="10"/>
      </bottom>
      <diagonal/>
    </border>
    <border>
      <left style="medium">
        <color indexed="8"/>
      </left>
      <right style="medium">
        <color indexed="8"/>
      </right>
      <top style="thin">
        <color indexed="8"/>
      </top>
      <bottom style="thin">
        <color indexed="13"/>
      </bottom>
      <diagonal/>
    </border>
    <border>
      <left style="thin">
        <color indexed="10"/>
      </left>
      <right style="thin">
        <color indexed="13"/>
      </right>
      <top style="thin">
        <color indexed="10"/>
      </top>
      <bottom style="thin">
        <color indexed="10"/>
      </bottom>
      <diagonal/>
    </border>
    <border>
      <left style="thin">
        <color indexed="13"/>
      </left>
      <right style="medium">
        <color indexed="8"/>
      </right>
      <top style="thin">
        <color indexed="13"/>
      </top>
      <bottom style="thin">
        <color indexed="10"/>
      </bottom>
      <diagonal/>
    </border>
    <border>
      <left style="medium">
        <color indexed="8"/>
      </left>
      <right style="medium">
        <color indexed="8"/>
      </right>
      <top style="thin">
        <color indexed="13"/>
      </top>
      <bottom style="thin">
        <color indexed="10"/>
      </bottom>
      <diagonal/>
    </border>
    <border>
      <left style="medium">
        <color indexed="8"/>
      </left>
      <right/>
      <top style="thin">
        <color indexed="8"/>
      </top>
      <bottom style="thin">
        <color indexed="10"/>
      </bottom>
      <diagonal/>
    </border>
    <border>
      <left style="thin">
        <color indexed="10"/>
      </left>
      <right style="thin">
        <color indexed="13"/>
      </right>
      <top style="thin">
        <color indexed="10"/>
      </top>
      <bottom style="thin">
        <color indexed="8"/>
      </bottom>
      <diagonal/>
    </border>
    <border>
      <left style="thin">
        <color indexed="13"/>
      </left>
      <right style="thin">
        <color indexed="13"/>
      </right>
      <top style="thin">
        <color indexed="13"/>
      </top>
      <bottom style="thin">
        <color indexed="8"/>
      </bottom>
      <diagonal/>
    </border>
    <border>
      <left style="thin">
        <color indexed="13"/>
      </left>
      <right style="thin">
        <color indexed="10"/>
      </right>
      <top style="thin">
        <color indexed="10"/>
      </top>
      <bottom style="thin">
        <color indexed="8"/>
      </bottom>
      <diagonal/>
    </border>
    <border>
      <left style="medium">
        <color indexed="8"/>
      </left>
      <right style="thin">
        <color indexed="10"/>
      </right>
      <top style="thin">
        <color indexed="10"/>
      </top>
      <bottom/>
      <diagonal/>
    </border>
    <border>
      <left style="thin">
        <color indexed="10"/>
      </left>
      <right style="thin">
        <color indexed="10"/>
      </right>
      <top style="thin">
        <color indexed="10"/>
      </top>
      <bottom/>
      <diagonal/>
    </border>
    <border>
      <left style="medium">
        <color indexed="8"/>
      </left>
      <right/>
      <top/>
      <bottom style="thin">
        <color indexed="19"/>
      </bottom>
      <diagonal/>
    </border>
    <border>
      <left/>
      <right/>
      <top/>
      <bottom style="thin">
        <color indexed="19"/>
      </bottom>
      <diagonal/>
    </border>
    <border>
      <left/>
      <right style="thin">
        <color indexed="10"/>
      </right>
      <top style="thin">
        <color indexed="10"/>
      </top>
      <bottom style="thin">
        <color indexed="19"/>
      </bottom>
      <diagonal/>
    </border>
    <border>
      <left style="thin">
        <color indexed="10"/>
      </left>
      <right style="thin">
        <color indexed="10"/>
      </right>
      <top style="thin">
        <color indexed="10"/>
      </top>
      <bottom style="thin">
        <color indexed="19"/>
      </bottom>
      <diagonal/>
    </border>
    <border>
      <left style="thin">
        <color indexed="10"/>
      </left>
      <right style="thin">
        <color indexed="14"/>
      </right>
      <top style="thin">
        <color indexed="10"/>
      </top>
      <bottom style="thin">
        <color indexed="19"/>
      </bottom>
      <diagonal/>
    </border>
    <border>
      <left style="medium">
        <color indexed="8"/>
      </left>
      <right style="thin">
        <color indexed="19"/>
      </right>
      <top style="thin">
        <color indexed="19"/>
      </top>
      <bottom style="thin">
        <color indexed="19"/>
      </bottom>
      <diagonal/>
    </border>
    <border>
      <left style="thin">
        <color indexed="19"/>
      </left>
      <right style="thin">
        <color indexed="19"/>
      </right>
      <top style="thin">
        <color indexed="19"/>
      </top>
      <bottom style="thin">
        <color indexed="19"/>
      </bottom>
      <diagonal/>
    </border>
    <border>
      <left style="thin">
        <color indexed="19"/>
      </left>
      <right style="thin">
        <color indexed="10"/>
      </right>
      <top style="thin">
        <color indexed="19"/>
      </top>
      <bottom style="thin">
        <color indexed="19"/>
      </bottom>
      <diagonal/>
    </border>
    <border>
      <left style="thin">
        <color indexed="10"/>
      </left>
      <right style="medium">
        <color indexed="8"/>
      </right>
      <top style="thin">
        <color indexed="10"/>
      </top>
      <bottom style="thin">
        <color indexed="19"/>
      </bottom>
      <diagonal/>
    </border>
    <border>
      <left style="thin">
        <color indexed="19"/>
      </left>
      <right style="medium">
        <color indexed="8"/>
      </right>
      <top style="thin">
        <color indexed="19"/>
      </top>
      <bottom style="thin">
        <color indexed="19"/>
      </bottom>
      <diagonal/>
    </border>
    <border>
      <left style="medium">
        <color indexed="8"/>
      </left>
      <right style="thin">
        <color indexed="10"/>
      </right>
      <top style="thin">
        <color indexed="19"/>
      </top>
      <bottom style="thin">
        <color indexed="10"/>
      </bottom>
      <diagonal/>
    </border>
    <border>
      <left style="thin">
        <color indexed="10"/>
      </left>
      <right style="thin">
        <color indexed="10"/>
      </right>
      <top style="thin">
        <color indexed="19"/>
      </top>
      <bottom style="thin">
        <color indexed="8"/>
      </bottom>
      <diagonal/>
    </border>
    <border>
      <left style="thin">
        <color indexed="10"/>
      </left>
      <right style="medium">
        <color indexed="8"/>
      </right>
      <top style="thin">
        <color indexed="19"/>
      </top>
      <bottom style="thin">
        <color indexed="8"/>
      </bottom>
      <diagonal/>
    </border>
    <border>
      <left style="thin">
        <color indexed="8"/>
      </left>
      <right style="thin">
        <color indexed="19"/>
      </right>
      <top style="thin">
        <color indexed="8"/>
      </top>
      <bottom style="thin">
        <color indexed="8"/>
      </bottom>
      <diagonal/>
    </border>
    <border>
      <left style="thin">
        <color indexed="19"/>
      </left>
      <right style="thin">
        <color indexed="19"/>
      </right>
      <top style="thin">
        <color indexed="8"/>
      </top>
      <bottom style="thin">
        <color indexed="8"/>
      </bottom>
      <diagonal/>
    </border>
    <border>
      <left style="thin">
        <color indexed="19"/>
      </left>
      <right style="medium">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medium">
        <color indexed="16"/>
      </bottom>
      <diagonal/>
    </border>
    <border>
      <left style="medium">
        <color indexed="16"/>
      </left>
      <right style="medium">
        <color indexed="16"/>
      </right>
      <top style="thin">
        <color indexed="8"/>
      </top>
      <bottom style="thin">
        <color indexed="8"/>
      </bottom>
      <diagonal/>
    </border>
    <border>
      <left style="medium">
        <color indexed="16"/>
      </left>
      <right style="thin">
        <color indexed="8"/>
      </right>
      <top style="medium">
        <color indexed="16"/>
      </top>
      <bottom style="medium">
        <color indexed="16"/>
      </bottom>
      <diagonal/>
    </border>
    <border>
      <left style="thin">
        <color indexed="8"/>
      </left>
      <right style="medium">
        <color indexed="16"/>
      </right>
      <top style="medium">
        <color indexed="16"/>
      </top>
      <bottom style="medium">
        <color indexed="16"/>
      </bottom>
      <diagonal/>
    </border>
    <border>
      <left style="medium">
        <color indexed="16"/>
      </left>
      <right style="thin">
        <color indexed="10"/>
      </right>
      <top style="thin">
        <color indexed="8"/>
      </top>
      <bottom style="thin">
        <color indexed="8"/>
      </bottom>
      <diagonal/>
    </border>
    <border>
      <left style="medium">
        <color indexed="8"/>
      </left>
      <right style="thin">
        <color indexed="10"/>
      </right>
      <top style="medium">
        <color indexed="16"/>
      </top>
      <bottom style="thin">
        <color indexed="8"/>
      </bottom>
      <diagonal/>
    </border>
    <border>
      <left style="thin">
        <color indexed="10"/>
      </left>
      <right style="thin">
        <color indexed="10"/>
      </right>
      <top style="medium">
        <color indexed="16"/>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10"/>
      </right>
      <top style="medium">
        <color indexed="8"/>
      </top>
      <bottom style="thin">
        <color indexed="8"/>
      </bottom>
      <diagonal/>
    </border>
    <border>
      <left style="thin">
        <color indexed="10"/>
      </left>
      <right style="thin">
        <color indexed="10"/>
      </right>
      <top style="medium">
        <color indexed="8"/>
      </top>
      <bottom style="thin">
        <color indexed="8"/>
      </bottom>
      <diagonal/>
    </border>
    <border>
      <left style="thin">
        <color indexed="10"/>
      </left>
      <right style="medium">
        <color indexed="8"/>
      </right>
      <top style="medium">
        <color indexed="8"/>
      </top>
      <bottom style="thin">
        <color indexed="8"/>
      </bottom>
      <diagonal/>
    </border>
    <border>
      <left style="medium">
        <color indexed="8"/>
      </left>
      <right style="thin">
        <color indexed="10"/>
      </right>
      <top style="thin">
        <color indexed="8"/>
      </top>
      <bottom style="thin">
        <color indexed="19"/>
      </bottom>
      <diagonal/>
    </border>
    <border>
      <left style="thin">
        <color indexed="10"/>
      </left>
      <right style="thin">
        <color indexed="10"/>
      </right>
      <top style="thin">
        <color indexed="8"/>
      </top>
      <bottom style="thin">
        <color indexed="19"/>
      </bottom>
      <diagonal/>
    </border>
    <border>
      <left style="thin">
        <color indexed="10"/>
      </left>
      <right style="medium">
        <color indexed="8"/>
      </right>
      <top style="medium">
        <color indexed="8"/>
      </top>
      <bottom style="thin">
        <color indexed="19"/>
      </bottom>
      <diagonal/>
    </border>
    <border>
      <left style="medium">
        <color indexed="8"/>
      </left>
      <right style="thin">
        <color indexed="19"/>
      </right>
      <top style="thin">
        <color indexed="19"/>
      </top>
      <bottom style="thin">
        <color indexed="10"/>
      </bottom>
      <diagonal/>
    </border>
    <border>
      <left style="thin">
        <color indexed="19"/>
      </left>
      <right style="thin">
        <color indexed="19"/>
      </right>
      <top style="thin">
        <color indexed="19"/>
      </top>
      <bottom style="thin">
        <color indexed="10"/>
      </bottom>
      <diagonal/>
    </border>
    <border>
      <left style="thin">
        <color indexed="19"/>
      </left>
      <right style="medium">
        <color indexed="8"/>
      </right>
      <top style="thin">
        <color indexed="19"/>
      </top>
      <bottom style="thin">
        <color indexed="10"/>
      </bottom>
      <diagonal/>
    </border>
    <border>
      <left style="medium">
        <color indexed="16"/>
      </left>
      <right style="medium">
        <color indexed="16"/>
      </right>
      <top style="medium">
        <color indexed="16"/>
      </top>
      <bottom style="thin">
        <color indexed="8"/>
      </bottom>
      <diagonal/>
    </border>
    <border>
      <left style="medium">
        <color indexed="16"/>
      </left>
      <right style="medium">
        <color indexed="16"/>
      </right>
      <top style="thin">
        <color indexed="8"/>
      </top>
      <bottom style="medium">
        <color indexed="16"/>
      </bottom>
      <diagonal/>
    </border>
  </borders>
  <cellStyleXfs count="1">
    <xf numFmtId="0" fontId="0" fillId="0" borderId="0" applyNumberFormat="0" applyFill="0" applyBorder="0" applyProtection="0"/>
  </cellStyleXfs>
  <cellXfs count="329">
    <xf numFmtId="0" fontId="0" fillId="0" borderId="0" xfId="0"/>
    <xf numFmtId="0" fontId="0" fillId="0" borderId="0" xfId="0" applyNumberFormat="1"/>
    <xf numFmtId="49" fontId="0" fillId="2" borderId="1" xfId="0" applyNumberFormat="1" applyFill="1" applyBorder="1"/>
    <xf numFmtId="14" fontId="0" fillId="3" borderId="2" xfId="0" applyNumberFormat="1" applyFill="1" applyBorder="1" applyAlignment="1">
      <alignment horizontal="left"/>
    </xf>
    <xf numFmtId="0" fontId="0" fillId="2" borderId="2" xfId="0" applyFill="1" applyBorder="1"/>
    <xf numFmtId="0" fontId="0" fillId="2" borderId="3" xfId="0" applyFill="1" applyBorder="1"/>
    <xf numFmtId="0" fontId="0" fillId="2" borderId="5" xfId="0" applyFill="1" applyBorder="1"/>
    <xf numFmtId="0" fontId="0" fillId="2" borderId="6" xfId="0" applyFill="1" applyBorder="1"/>
    <xf numFmtId="49" fontId="0" fillId="2" borderId="5" xfId="0" applyNumberFormat="1" applyFill="1" applyBorder="1"/>
    <xf numFmtId="0" fontId="0" fillId="3" borderId="6" xfId="0" applyFill="1" applyBorder="1" applyAlignment="1">
      <alignment horizontal="left"/>
    </xf>
    <xf numFmtId="49" fontId="2" fillId="2" borderId="6" xfId="0" applyNumberFormat="1" applyFont="1" applyFill="1" applyBorder="1"/>
    <xf numFmtId="0" fontId="0" fillId="2" borderId="7" xfId="0" applyFill="1" applyBorder="1"/>
    <xf numFmtId="14" fontId="0" fillId="3" borderId="6" xfId="0" applyNumberFormat="1" applyFill="1" applyBorder="1" applyAlignment="1">
      <alignment horizontal="left"/>
    </xf>
    <xf numFmtId="0" fontId="0" fillId="2" borderId="8" xfId="0" applyFill="1" applyBorder="1"/>
    <xf numFmtId="49" fontId="0" fillId="2" borderId="6" xfId="0" applyNumberFormat="1" applyFill="1" applyBorder="1"/>
    <xf numFmtId="49" fontId="3" fillId="2" borderId="5" xfId="0" applyNumberFormat="1" applyFont="1" applyFill="1" applyBorder="1" applyAlignment="1">
      <alignment horizontal="center"/>
    </xf>
    <xf numFmtId="49" fontId="3" fillId="2" borderId="6" xfId="0" applyNumberFormat="1" applyFont="1" applyFill="1" applyBorder="1" applyAlignment="1">
      <alignment horizontal="center"/>
    </xf>
    <xf numFmtId="0" fontId="0" fillId="2" borderId="6" xfId="0" applyFill="1" applyBorder="1" applyAlignment="1">
      <alignment horizontal="right"/>
    </xf>
    <xf numFmtId="0" fontId="0" fillId="3" borderId="9" xfId="0" applyFill="1" applyBorder="1" applyAlignment="1">
      <alignment horizontal="left"/>
    </xf>
    <xf numFmtId="0" fontId="0" fillId="3" borderId="10" xfId="0" applyFill="1" applyBorder="1"/>
    <xf numFmtId="0" fontId="0" fillId="3" borderId="11" xfId="0" applyFill="1" applyBorder="1"/>
    <xf numFmtId="49" fontId="0" fillId="2" borderId="5" xfId="0" applyNumberFormat="1" applyFill="1" applyBorder="1" applyAlignment="1">
      <alignment horizontal="center"/>
    </xf>
    <xf numFmtId="0" fontId="0" fillId="2" borderId="6" xfId="0" applyFill="1" applyBorder="1" applyAlignment="1">
      <alignment horizontal="center"/>
    </xf>
    <xf numFmtId="0" fontId="0" fillId="2" borderId="6" xfId="0" applyFill="1" applyBorder="1" applyAlignment="1">
      <alignment horizontal="left"/>
    </xf>
    <xf numFmtId="49" fontId="1" fillId="3" borderId="12" xfId="0" applyNumberFormat="1" applyFont="1" applyFill="1" applyBorder="1"/>
    <xf numFmtId="0" fontId="0" fillId="3" borderId="13" xfId="0" applyFill="1" applyBorder="1"/>
    <xf numFmtId="0" fontId="0" fillId="2" borderId="14" xfId="0" applyFill="1" applyBorder="1"/>
    <xf numFmtId="0" fontId="0" fillId="2" borderId="15" xfId="0" applyFill="1" applyBorder="1"/>
    <xf numFmtId="0" fontId="0" fillId="2" borderId="16" xfId="0" applyFill="1" applyBorder="1"/>
    <xf numFmtId="0" fontId="0" fillId="2" borderId="17" xfId="0" applyFill="1" applyBorder="1"/>
    <xf numFmtId="0" fontId="0" fillId="2" borderId="18" xfId="0" applyFill="1" applyBorder="1"/>
    <xf numFmtId="49" fontId="1" fillId="2" borderId="19" xfId="0" applyNumberFormat="1" applyFont="1" applyFill="1" applyBorder="1"/>
    <xf numFmtId="0" fontId="0" fillId="2" borderId="20" xfId="0" applyFill="1" applyBorder="1"/>
    <xf numFmtId="49" fontId="0" fillId="2" borderId="21" xfId="0" applyNumberFormat="1" applyFill="1" applyBorder="1"/>
    <xf numFmtId="0" fontId="0" fillId="2" borderId="19" xfId="0" applyFill="1" applyBorder="1"/>
    <xf numFmtId="0" fontId="0" fillId="2" borderId="22" xfId="0" applyFill="1" applyBorder="1"/>
    <xf numFmtId="49" fontId="0" fillId="2" borderId="20" xfId="0" applyNumberFormat="1" applyFill="1" applyBorder="1"/>
    <xf numFmtId="49" fontId="0" fillId="2" borderId="23" xfId="0" applyNumberFormat="1" applyFill="1" applyBorder="1"/>
    <xf numFmtId="164" fontId="0" fillId="2" borderId="24" xfId="0" applyNumberFormat="1" applyFill="1" applyBorder="1"/>
    <xf numFmtId="0" fontId="0" fillId="3" borderId="25" xfId="0" applyFill="1" applyBorder="1" applyAlignment="1">
      <alignment horizontal="center"/>
    </xf>
    <xf numFmtId="0" fontId="0" fillId="2" borderId="23" xfId="0" applyFill="1" applyBorder="1"/>
    <xf numFmtId="0" fontId="0" fillId="2" borderId="26" xfId="0" applyFill="1" applyBorder="1"/>
    <xf numFmtId="165" fontId="0" fillId="2" borderId="24" xfId="0" applyNumberFormat="1" applyFill="1" applyBorder="1" applyAlignment="1">
      <alignment horizontal="right"/>
    </xf>
    <xf numFmtId="49" fontId="0" fillId="2" borderId="27" xfId="0" applyNumberFormat="1" applyFill="1" applyBorder="1"/>
    <xf numFmtId="0" fontId="0" fillId="3" borderId="28" xfId="0" applyFill="1" applyBorder="1" applyAlignment="1">
      <alignment horizontal="left"/>
    </xf>
    <xf numFmtId="49" fontId="0" fillId="2" borderId="28" xfId="0" applyNumberFormat="1" applyFill="1" applyBorder="1" applyAlignment="1">
      <alignment horizontal="left"/>
    </xf>
    <xf numFmtId="0" fontId="0" fillId="3" borderId="29" xfId="0" applyFill="1" applyBorder="1" applyAlignment="1">
      <alignment horizontal="left"/>
    </xf>
    <xf numFmtId="0" fontId="0" fillId="3" borderId="30" xfId="0" applyFill="1" applyBorder="1" applyAlignment="1">
      <alignment horizontal="left"/>
    </xf>
    <xf numFmtId="0" fontId="0" fillId="3" borderId="31" xfId="0" applyFill="1" applyBorder="1" applyAlignment="1">
      <alignment horizontal="left"/>
    </xf>
    <xf numFmtId="165" fontId="0" fillId="2" borderId="7" xfId="0" applyNumberFormat="1" applyFill="1" applyBorder="1" applyAlignment="1">
      <alignment horizontal="right"/>
    </xf>
    <xf numFmtId="165" fontId="0" fillId="2" borderId="8" xfId="0" applyNumberFormat="1" applyFill="1" applyBorder="1" applyAlignment="1">
      <alignment horizontal="right"/>
    </xf>
    <xf numFmtId="49" fontId="0" fillId="2" borderId="32" xfId="0" applyNumberFormat="1" applyFill="1" applyBorder="1"/>
    <xf numFmtId="0" fontId="0" fillId="2" borderId="33" xfId="0" applyFill="1" applyBorder="1"/>
    <xf numFmtId="0" fontId="0" fillId="2" borderId="34" xfId="0" applyFill="1" applyBorder="1"/>
    <xf numFmtId="165" fontId="0" fillId="3" borderId="35" xfId="0" applyNumberFormat="1" applyFill="1" applyBorder="1" applyAlignment="1">
      <alignment horizontal="right"/>
    </xf>
    <xf numFmtId="0" fontId="0" fillId="2" borderId="36" xfId="0" applyFill="1" applyBorder="1"/>
    <xf numFmtId="0" fontId="0" fillId="2" borderId="37" xfId="0" applyFill="1" applyBorder="1"/>
    <xf numFmtId="0" fontId="0" fillId="2" borderId="38" xfId="0" applyFill="1" applyBorder="1"/>
    <xf numFmtId="49" fontId="0" fillId="2" borderId="39" xfId="0" applyNumberFormat="1" applyFill="1" applyBorder="1"/>
    <xf numFmtId="49" fontId="0" fillId="2" borderId="40" xfId="0" applyNumberFormat="1" applyFill="1" applyBorder="1" applyAlignment="1">
      <alignment horizontal="center"/>
    </xf>
    <xf numFmtId="0" fontId="0" fillId="2" borderId="42" xfId="0" applyFill="1" applyBorder="1" applyAlignment="1">
      <alignment horizontal="center"/>
    </xf>
    <xf numFmtId="0" fontId="0" fillId="2" borderId="41" xfId="0" applyFill="1" applyBorder="1" applyAlignment="1">
      <alignment horizontal="center"/>
    </xf>
    <xf numFmtId="49" fontId="0" fillId="2" borderId="43" xfId="0" applyNumberFormat="1" applyFill="1" applyBorder="1"/>
    <xf numFmtId="49" fontId="0" fillId="2" borderId="44" xfId="0" applyNumberFormat="1" applyFill="1" applyBorder="1"/>
    <xf numFmtId="0" fontId="0" fillId="2" borderId="24" xfId="0" applyFill="1" applyBorder="1"/>
    <xf numFmtId="0" fontId="0" fillId="2" borderId="6" xfId="0" applyNumberFormat="1" applyFill="1" applyBorder="1" applyAlignment="1">
      <alignment horizontal="center"/>
    </xf>
    <xf numFmtId="49" fontId="0" fillId="3" borderId="45" xfId="0" applyNumberFormat="1" applyFill="1" applyBorder="1" applyAlignment="1">
      <alignment horizontal="center"/>
    </xf>
    <xf numFmtId="0" fontId="0" fillId="3" borderId="46" xfId="0" applyFill="1" applyBorder="1" applyAlignment="1">
      <alignment horizontal="center"/>
    </xf>
    <xf numFmtId="165" fontId="0" fillId="2" borderId="43" xfId="0" applyNumberFormat="1" applyFill="1" applyBorder="1" applyAlignment="1">
      <alignment horizontal="right"/>
    </xf>
    <xf numFmtId="0" fontId="0" fillId="2" borderId="49" xfId="0" applyFill="1" applyBorder="1"/>
    <xf numFmtId="0" fontId="0" fillId="2" borderId="50" xfId="0" applyFill="1" applyBorder="1"/>
    <xf numFmtId="49" fontId="0" fillId="2" borderId="19" xfId="0" applyNumberFormat="1" applyFill="1" applyBorder="1"/>
    <xf numFmtId="0" fontId="0" fillId="2" borderId="51" xfId="0" applyFill="1" applyBorder="1"/>
    <xf numFmtId="0" fontId="0" fillId="2" borderId="52" xfId="0" applyFill="1" applyBorder="1"/>
    <xf numFmtId="49" fontId="0" fillId="2" borderId="53" xfId="0" applyNumberFormat="1" applyFill="1" applyBorder="1" applyAlignment="1">
      <alignment horizontal="right"/>
    </xf>
    <xf numFmtId="49" fontId="0" fillId="2" borderId="54" xfId="0" applyNumberFormat="1" applyFill="1" applyBorder="1"/>
    <xf numFmtId="0" fontId="0" fillId="2" borderId="55" xfId="0" applyFill="1" applyBorder="1"/>
    <xf numFmtId="49" fontId="0" fillId="2" borderId="53" xfId="0" applyNumberFormat="1" applyFill="1" applyBorder="1"/>
    <xf numFmtId="49" fontId="0" fillId="2" borderId="56" xfId="0" applyNumberFormat="1" applyFill="1" applyBorder="1"/>
    <xf numFmtId="0" fontId="0" fillId="2" borderId="57" xfId="0" applyNumberFormat="1" applyFill="1" applyBorder="1"/>
    <xf numFmtId="0" fontId="0" fillId="3" borderId="58" xfId="0" applyFill="1" applyBorder="1" applyAlignment="1">
      <alignment horizontal="center"/>
    </xf>
    <xf numFmtId="165" fontId="0" fillId="2" borderId="59" xfId="0" applyNumberFormat="1" applyFill="1" applyBorder="1"/>
    <xf numFmtId="0" fontId="0" fillId="2" borderId="46" xfId="0" applyFill="1" applyBorder="1"/>
    <xf numFmtId="49" fontId="0" fillId="2" borderId="40" xfId="0" applyNumberFormat="1" applyFill="1" applyBorder="1"/>
    <xf numFmtId="0" fontId="0" fillId="2" borderId="60" xfId="0" applyFill="1" applyBorder="1"/>
    <xf numFmtId="0" fontId="0" fillId="3" borderId="43" xfId="0" applyFill="1" applyBorder="1" applyAlignment="1">
      <alignment horizontal="center"/>
    </xf>
    <xf numFmtId="165" fontId="0" fillId="2" borderId="61" xfId="0" applyNumberFormat="1" applyFill="1" applyBorder="1"/>
    <xf numFmtId="165" fontId="0" fillId="2" borderId="62" xfId="0" applyNumberFormat="1" applyFill="1" applyBorder="1"/>
    <xf numFmtId="0" fontId="0" fillId="2" borderId="27" xfId="0" applyFill="1" applyBorder="1"/>
    <xf numFmtId="0" fontId="0" fillId="2" borderId="28" xfId="0" applyFill="1" applyBorder="1"/>
    <xf numFmtId="0" fontId="0" fillId="2" borderId="63" xfId="0" applyFill="1" applyBorder="1"/>
    <xf numFmtId="49" fontId="1" fillId="2" borderId="64" xfId="0" applyNumberFormat="1" applyFont="1" applyFill="1" applyBorder="1"/>
    <xf numFmtId="0" fontId="0" fillId="2" borderId="65" xfId="0" applyFill="1" applyBorder="1"/>
    <xf numFmtId="0" fontId="0" fillId="2" borderId="66" xfId="0" applyFill="1" applyBorder="1"/>
    <xf numFmtId="49" fontId="0" fillId="2" borderId="67" xfId="0" applyNumberFormat="1" applyFill="1" applyBorder="1" applyAlignment="1">
      <alignment horizontal="center"/>
    </xf>
    <xf numFmtId="49" fontId="0" fillId="2" borderId="64" xfId="0" applyNumberFormat="1" applyFill="1" applyBorder="1" applyAlignment="1">
      <alignment horizontal="center"/>
    </xf>
    <xf numFmtId="49" fontId="0" fillId="2" borderId="66" xfId="0" applyNumberFormat="1" applyFill="1" applyBorder="1"/>
    <xf numFmtId="49" fontId="0" fillId="2" borderId="40" xfId="0" applyNumberFormat="1" applyFill="1" applyBorder="1" applyAlignment="1">
      <alignment horizontal="right"/>
    </xf>
    <xf numFmtId="0" fontId="0" fillId="2" borderId="43" xfId="0" applyFill="1" applyBorder="1"/>
    <xf numFmtId="166" fontId="0" fillId="2" borderId="25" xfId="0" applyNumberFormat="1" applyFill="1" applyBorder="1"/>
    <xf numFmtId="0" fontId="0" fillId="3" borderId="39" xfId="0" applyFill="1" applyBorder="1" applyAlignment="1">
      <alignment horizontal="center"/>
    </xf>
    <xf numFmtId="0" fontId="0" fillId="2" borderId="40" xfId="0" applyFill="1" applyBorder="1"/>
    <xf numFmtId="165" fontId="0" fillId="2" borderId="68" xfId="0" applyNumberFormat="1" applyFill="1" applyBorder="1"/>
    <xf numFmtId="165" fontId="0" fillId="3" borderId="25" xfId="0" applyNumberFormat="1" applyFill="1" applyBorder="1"/>
    <xf numFmtId="0" fontId="0" fillId="3" borderId="69" xfId="0" applyFill="1" applyBorder="1" applyAlignment="1">
      <alignment horizontal="center"/>
    </xf>
    <xf numFmtId="49" fontId="0" fillId="2" borderId="56" xfId="0" applyNumberFormat="1" applyFill="1" applyBorder="1" applyAlignment="1">
      <alignment horizontal="right"/>
    </xf>
    <xf numFmtId="165" fontId="0" fillId="2" borderId="70" xfId="0" applyNumberFormat="1" applyFill="1" applyBorder="1"/>
    <xf numFmtId="0" fontId="0" fillId="3" borderId="59" xfId="0" applyFill="1" applyBorder="1" applyAlignment="1">
      <alignment horizontal="center"/>
    </xf>
    <xf numFmtId="165" fontId="0" fillId="2" borderId="71" xfId="0" applyNumberFormat="1" applyFill="1" applyBorder="1"/>
    <xf numFmtId="0" fontId="0" fillId="3" borderId="62" xfId="0" applyFill="1" applyBorder="1" applyAlignment="1">
      <alignment horizontal="center"/>
    </xf>
    <xf numFmtId="165" fontId="0" fillId="2" borderId="75" xfId="0" applyNumberFormat="1" applyFill="1" applyBorder="1"/>
    <xf numFmtId="165" fontId="0" fillId="2" borderId="40" xfId="0" applyNumberFormat="1" applyFill="1" applyBorder="1"/>
    <xf numFmtId="0" fontId="0" fillId="2" borderId="75" xfId="0" applyFill="1" applyBorder="1" applyAlignment="1">
      <alignment horizontal="center"/>
    </xf>
    <xf numFmtId="0" fontId="0" fillId="2" borderId="82" xfId="0" applyFill="1" applyBorder="1"/>
    <xf numFmtId="165" fontId="0" fillId="3" borderId="83" xfId="0" applyNumberFormat="1" applyFill="1" applyBorder="1" applyAlignment="1">
      <alignment horizontal="right"/>
    </xf>
    <xf numFmtId="0" fontId="0" fillId="2" borderId="84" xfId="0" applyFill="1" applyBorder="1"/>
    <xf numFmtId="49" fontId="0" fillId="2" borderId="65" xfId="0" applyNumberFormat="1" applyFill="1" applyBorder="1"/>
    <xf numFmtId="167" fontId="0" fillId="2" borderId="82" xfId="0" applyNumberFormat="1" applyFill="1" applyBorder="1"/>
    <xf numFmtId="0" fontId="0" fillId="3" borderId="85" xfId="0" applyFill="1" applyBorder="1" applyAlignment="1">
      <alignment horizontal="center"/>
    </xf>
    <xf numFmtId="0" fontId="0" fillId="2" borderId="86" xfId="0" applyFill="1" applyBorder="1"/>
    <xf numFmtId="0" fontId="0" fillId="2" borderId="87" xfId="0" applyFill="1" applyBorder="1"/>
    <xf numFmtId="165" fontId="0" fillId="3" borderId="88" xfId="0" applyNumberFormat="1" applyFill="1" applyBorder="1" applyAlignment="1">
      <alignment horizontal="left"/>
    </xf>
    <xf numFmtId="0" fontId="0" fillId="3" borderId="89" xfId="0" applyFill="1" applyBorder="1"/>
    <xf numFmtId="0" fontId="0" fillId="3" borderId="90" xfId="0" applyFill="1" applyBorder="1"/>
    <xf numFmtId="0" fontId="0" fillId="3" borderId="91" xfId="0" applyFill="1" applyBorder="1"/>
    <xf numFmtId="165" fontId="0" fillId="3" borderId="7" xfId="0" applyNumberFormat="1" applyFill="1" applyBorder="1" applyAlignment="1">
      <alignment horizontal="right"/>
    </xf>
    <xf numFmtId="49" fontId="0" fillId="4" borderId="92" xfId="0" applyNumberFormat="1" applyFill="1" applyBorder="1"/>
    <xf numFmtId="0" fontId="0" fillId="4" borderId="93" xfId="0" applyFill="1" applyBorder="1"/>
    <xf numFmtId="0" fontId="0" fillId="0" borderId="13" xfId="0" applyBorder="1"/>
    <xf numFmtId="0" fontId="0" fillId="2" borderId="94" xfId="0" applyFill="1" applyBorder="1"/>
    <xf numFmtId="0" fontId="0" fillId="2" borderId="95" xfId="0" applyFill="1" applyBorder="1"/>
    <xf numFmtId="0" fontId="0" fillId="2" borderId="96" xfId="0" applyFill="1" applyBorder="1"/>
    <xf numFmtId="49" fontId="1" fillId="2" borderId="5" xfId="0" applyNumberFormat="1" applyFont="1" applyFill="1" applyBorder="1"/>
    <xf numFmtId="165" fontId="1" fillId="2" borderId="97" xfId="0" applyNumberFormat="1" applyFont="1" applyFill="1" applyBorder="1" applyAlignment="1">
      <alignment horizontal="right"/>
    </xf>
    <xf numFmtId="2" fontId="0" fillId="2" borderId="98" xfId="0" applyNumberFormat="1" applyFill="1" applyBorder="1"/>
    <xf numFmtId="0" fontId="0" fillId="2" borderId="99" xfId="0" applyFill="1" applyBorder="1"/>
    <xf numFmtId="0" fontId="0" fillId="2" borderId="100" xfId="0" applyFill="1" applyBorder="1"/>
    <xf numFmtId="0" fontId="0" fillId="2" borderId="101" xfId="0" applyFill="1" applyBorder="1"/>
    <xf numFmtId="0" fontId="0" fillId="2" borderId="102" xfId="0" applyFill="1" applyBorder="1"/>
    <xf numFmtId="0" fontId="0" fillId="2" borderId="103" xfId="0" applyFill="1" applyBorder="1"/>
    <xf numFmtId="0" fontId="0" fillId="2" borderId="104" xfId="0" applyFill="1" applyBorder="1"/>
    <xf numFmtId="0" fontId="0" fillId="2" borderId="7" xfId="0" applyFill="1" applyBorder="1" applyAlignment="1">
      <alignment horizontal="center"/>
    </xf>
    <xf numFmtId="0" fontId="0" fillId="2" borderId="18" xfId="0" applyFill="1" applyBorder="1" applyAlignment="1">
      <alignment horizontal="center"/>
    </xf>
    <xf numFmtId="49" fontId="0" fillId="2" borderId="20" xfId="0" applyNumberFormat="1" applyFill="1" applyBorder="1" applyAlignment="1">
      <alignment horizontal="center"/>
    </xf>
    <xf numFmtId="0" fontId="0" fillId="3" borderId="25" xfId="0" applyFill="1" applyBorder="1"/>
    <xf numFmtId="49" fontId="0" fillId="2" borderId="105" xfId="0" applyNumberFormat="1" applyFill="1" applyBorder="1"/>
    <xf numFmtId="0" fontId="0" fillId="3" borderId="85" xfId="0" applyFill="1" applyBorder="1" applyAlignment="1">
      <alignment horizontal="left"/>
    </xf>
    <xf numFmtId="49" fontId="0" fillId="2" borderId="106" xfId="0" applyNumberFormat="1" applyFill="1" applyBorder="1" applyAlignment="1">
      <alignment horizontal="left"/>
    </xf>
    <xf numFmtId="0" fontId="0" fillId="3" borderId="107" xfId="0" applyFill="1" applyBorder="1" applyAlignment="1">
      <alignment horizontal="left"/>
    </xf>
    <xf numFmtId="0" fontId="0" fillId="3" borderId="89" xfId="0" applyFill="1" applyBorder="1" applyAlignment="1">
      <alignment horizontal="left"/>
    </xf>
    <xf numFmtId="0" fontId="0" fillId="3" borderId="108" xfId="0" applyFill="1" applyBorder="1" applyAlignment="1">
      <alignment horizontal="left"/>
    </xf>
    <xf numFmtId="165" fontId="0" fillId="2" borderId="109" xfId="0" applyNumberFormat="1" applyFill="1" applyBorder="1" applyAlignment="1">
      <alignment horizontal="right"/>
    </xf>
    <xf numFmtId="49" fontId="0" fillId="2" borderId="110" xfId="0" applyNumberFormat="1" applyFill="1" applyBorder="1"/>
    <xf numFmtId="0" fontId="0" fillId="3" borderId="111" xfId="0" applyFill="1" applyBorder="1" applyAlignment="1">
      <alignment horizontal="left"/>
    </xf>
    <xf numFmtId="0" fontId="0" fillId="2" borderId="112" xfId="0" applyFill="1" applyBorder="1" applyAlignment="1">
      <alignment horizontal="center"/>
    </xf>
    <xf numFmtId="0" fontId="0" fillId="2" borderId="113" xfId="0" applyFill="1" applyBorder="1"/>
    <xf numFmtId="0" fontId="0" fillId="2" borderId="114" xfId="0" applyFill="1" applyBorder="1"/>
    <xf numFmtId="165" fontId="0" fillId="2" borderId="115" xfId="0" applyNumberFormat="1" applyFill="1" applyBorder="1" applyAlignment="1">
      <alignment horizontal="right"/>
    </xf>
    <xf numFmtId="0" fontId="0" fillId="2" borderId="116" xfId="0" applyFill="1" applyBorder="1"/>
    <xf numFmtId="0" fontId="0" fillId="2" borderId="117" xfId="0" applyFill="1" applyBorder="1"/>
    <xf numFmtId="0" fontId="0" fillId="2" borderId="118" xfId="0" applyFill="1" applyBorder="1"/>
    <xf numFmtId="165" fontId="0" fillId="3" borderId="119" xfId="0" applyNumberFormat="1" applyFill="1" applyBorder="1" applyAlignment="1">
      <alignment horizontal="right"/>
    </xf>
    <xf numFmtId="0" fontId="0" fillId="2" borderId="32" xfId="0" applyFill="1" applyBorder="1"/>
    <xf numFmtId="0" fontId="0" fillId="2" borderId="120" xfId="0" applyFill="1" applyBorder="1"/>
    <xf numFmtId="0" fontId="0" fillId="2" borderId="50" xfId="0" applyFill="1" applyBorder="1" applyAlignment="1">
      <alignment horizontal="center"/>
    </xf>
    <xf numFmtId="0" fontId="0" fillId="2" borderId="20" xfId="0" applyFill="1" applyBorder="1" applyAlignment="1">
      <alignment horizontal="center"/>
    </xf>
    <xf numFmtId="49" fontId="0" fillId="2" borderId="43" xfId="0" applyNumberFormat="1" applyFill="1" applyBorder="1" applyAlignment="1">
      <alignment horizontal="center"/>
    </xf>
    <xf numFmtId="0" fontId="0" fillId="2" borderId="24" xfId="0" applyFill="1" applyBorder="1" applyAlignment="1">
      <alignment horizontal="center"/>
    </xf>
    <xf numFmtId="0" fontId="0" fillId="2" borderId="121" xfId="0" applyFill="1" applyBorder="1"/>
    <xf numFmtId="0" fontId="0" fillId="2" borderId="53" xfId="0" applyFill="1" applyBorder="1"/>
    <xf numFmtId="49" fontId="0" fillId="2" borderId="21" xfId="0" applyNumberFormat="1" applyFill="1" applyBorder="1" applyAlignment="1">
      <alignment horizontal="center"/>
    </xf>
    <xf numFmtId="49" fontId="0" fillId="2" borderId="54" xfId="0" applyNumberFormat="1" applyFill="1" applyBorder="1" applyAlignment="1">
      <alignment horizontal="center"/>
    </xf>
    <xf numFmtId="49" fontId="0" fillId="2" borderId="53" xfId="0" applyNumberFormat="1" applyFill="1" applyBorder="1" applyAlignment="1">
      <alignment horizontal="center"/>
    </xf>
    <xf numFmtId="0" fontId="0" fillId="2" borderId="8" xfId="0" applyFill="1" applyBorder="1" applyAlignment="1">
      <alignment horizontal="center"/>
    </xf>
    <xf numFmtId="49" fontId="0" fillId="2" borderId="66" xfId="0" applyNumberFormat="1" applyFill="1" applyBorder="1" applyAlignment="1">
      <alignment horizontal="center"/>
    </xf>
    <xf numFmtId="49" fontId="0" fillId="2" borderId="67" xfId="0" applyNumberFormat="1" applyFill="1" applyBorder="1"/>
    <xf numFmtId="0" fontId="0" fillId="2" borderId="64" xfId="0" applyFill="1" applyBorder="1"/>
    <xf numFmtId="49" fontId="0" fillId="2" borderId="28" xfId="0" applyNumberFormat="1" applyFill="1" applyBorder="1"/>
    <xf numFmtId="166" fontId="0" fillId="2" borderId="50" xfId="0" applyNumberFormat="1" applyFill="1" applyBorder="1"/>
    <xf numFmtId="0" fontId="0" fillId="3" borderId="122" xfId="0" applyFill="1" applyBorder="1" applyAlignment="1">
      <alignment horizontal="center"/>
    </xf>
    <xf numFmtId="49" fontId="0" fillId="2" borderId="123" xfId="0" applyNumberFormat="1" applyFill="1" applyBorder="1"/>
    <xf numFmtId="165" fontId="0" fillId="3" borderId="124" xfId="0" applyNumberFormat="1" applyFill="1" applyBorder="1"/>
    <xf numFmtId="0" fontId="0" fillId="3" borderId="125" xfId="0" applyFill="1" applyBorder="1" applyAlignment="1">
      <alignment horizontal="center"/>
    </xf>
    <xf numFmtId="0" fontId="0" fillId="2" borderId="123" xfId="0" applyFill="1" applyBorder="1"/>
    <xf numFmtId="0" fontId="0" fillId="2" borderId="111" xfId="0" applyFill="1" applyBorder="1"/>
    <xf numFmtId="0" fontId="0" fillId="2" borderId="84" xfId="0" applyFill="1" applyBorder="1" applyAlignment="1">
      <alignment horizontal="center"/>
    </xf>
    <xf numFmtId="167" fontId="0" fillId="2" borderId="7" xfId="0" applyNumberFormat="1" applyFill="1" applyBorder="1"/>
    <xf numFmtId="165" fontId="0" fillId="3" borderId="126" xfId="0" applyNumberFormat="1" applyFill="1" applyBorder="1" applyAlignment="1">
      <alignment horizontal="left"/>
    </xf>
    <xf numFmtId="0" fontId="0" fillId="3" borderId="30" xfId="0" applyFill="1" applyBorder="1"/>
    <xf numFmtId="165" fontId="0" fillId="3" borderId="109" xfId="0" applyNumberFormat="1" applyFill="1" applyBorder="1" applyAlignment="1">
      <alignment horizontal="right"/>
    </xf>
    <xf numFmtId="165" fontId="0" fillId="2" borderId="66" xfId="0" applyNumberFormat="1" applyFill="1" applyBorder="1" applyAlignment="1">
      <alignment horizontal="right"/>
    </xf>
    <xf numFmtId="2" fontId="0" fillId="2" borderId="7" xfId="0" applyNumberFormat="1" applyFill="1" applyBorder="1" applyAlignment="1">
      <alignment horizontal="center"/>
    </xf>
    <xf numFmtId="0" fontId="0" fillId="2" borderId="127" xfId="0" applyFill="1" applyBorder="1"/>
    <xf numFmtId="0" fontId="0" fillId="3" borderId="128" xfId="0" applyNumberFormat="1" applyFill="1" applyBorder="1" applyAlignment="1">
      <alignment horizontal="center"/>
    </xf>
    <xf numFmtId="0" fontId="0" fillId="2" borderId="129" xfId="0" applyFill="1" applyBorder="1"/>
    <xf numFmtId="0" fontId="0" fillId="2" borderId="66" xfId="0" applyFill="1" applyBorder="1" applyAlignment="1">
      <alignment horizontal="center"/>
    </xf>
    <xf numFmtId="49" fontId="0" fillId="4" borderId="27" xfId="0" applyNumberFormat="1" applyFill="1" applyBorder="1"/>
    <xf numFmtId="0" fontId="0" fillId="4" borderId="28" xfId="0" applyFill="1" applyBorder="1"/>
    <xf numFmtId="49" fontId="0" fillId="2" borderId="64" xfId="0" applyNumberFormat="1" applyFill="1" applyBorder="1"/>
    <xf numFmtId="0" fontId="4" fillId="2" borderId="27" xfId="0" applyFont="1" applyFill="1" applyBorder="1"/>
    <xf numFmtId="0" fontId="0" fillId="3" borderId="27" xfId="0" applyFill="1" applyBorder="1"/>
    <xf numFmtId="0" fontId="4" fillId="2" borderId="5" xfId="0" applyFont="1" applyFill="1" applyBorder="1"/>
    <xf numFmtId="168" fontId="0" fillId="2" borderId="6" xfId="0" applyNumberFormat="1" applyFill="1" applyBorder="1"/>
    <xf numFmtId="0" fontId="0" fillId="2" borderId="87" xfId="0" applyFill="1" applyBorder="1" applyAlignment="1">
      <alignment horizontal="center"/>
    </xf>
    <xf numFmtId="169" fontId="0" fillId="2" borderId="8" xfId="0" applyNumberFormat="1" applyFill="1" applyBorder="1" applyAlignment="1">
      <alignment horizontal="right"/>
    </xf>
    <xf numFmtId="168" fontId="0" fillId="2" borderId="65" xfId="0" applyNumberFormat="1" applyFill="1" applyBorder="1"/>
    <xf numFmtId="0" fontId="0" fillId="2" borderId="65" xfId="0" applyFill="1" applyBorder="1" applyAlignment="1">
      <alignment horizontal="center"/>
    </xf>
    <xf numFmtId="169" fontId="0" fillId="2" borderId="66" xfId="0" applyNumberFormat="1" applyFill="1" applyBorder="1" applyAlignment="1">
      <alignment horizontal="right"/>
    </xf>
    <xf numFmtId="49" fontId="1" fillId="2" borderId="27" xfId="0" applyNumberFormat="1" applyFont="1" applyFill="1" applyBorder="1"/>
    <xf numFmtId="9" fontId="0" fillId="2" borderId="28" xfId="0" applyNumberFormat="1" applyFill="1" applyBorder="1" applyAlignment="1">
      <alignment horizontal="left"/>
    </xf>
    <xf numFmtId="168" fontId="0" fillId="2" borderId="28" xfId="0" applyNumberFormat="1" applyFill="1" applyBorder="1"/>
    <xf numFmtId="0" fontId="0" fillId="2" borderId="28" xfId="0" applyFill="1" applyBorder="1" applyAlignment="1">
      <alignment horizontal="center"/>
    </xf>
    <xf numFmtId="169" fontId="0" fillId="2" borderId="7" xfId="0" applyNumberFormat="1" applyFill="1" applyBorder="1" applyAlignment="1">
      <alignment horizontal="right"/>
    </xf>
    <xf numFmtId="49" fontId="1" fillId="2" borderId="99" xfId="0" applyNumberFormat="1" applyFont="1" applyFill="1" applyBorder="1"/>
    <xf numFmtId="0" fontId="0" fillId="2" borderId="130" xfId="0" applyFill="1" applyBorder="1"/>
    <xf numFmtId="0" fontId="0" fillId="2" borderId="131" xfId="0" applyFill="1" applyBorder="1"/>
    <xf numFmtId="49" fontId="1" fillId="3" borderId="132" xfId="0" applyNumberFormat="1" applyFont="1" applyFill="1" applyBorder="1"/>
    <xf numFmtId="0" fontId="0" fillId="3" borderId="133" xfId="0" applyFill="1" applyBorder="1"/>
    <xf numFmtId="0" fontId="0" fillId="3" borderId="134" xfId="0" applyFill="1" applyBorder="1"/>
    <xf numFmtId="0" fontId="0" fillId="3" borderId="135" xfId="0" applyFill="1" applyBorder="1"/>
    <xf numFmtId="0" fontId="0" fillId="3" borderId="136" xfId="0" applyFill="1" applyBorder="1"/>
    <xf numFmtId="49" fontId="0" fillId="2" borderId="137" xfId="0" applyNumberFormat="1" applyFill="1" applyBorder="1"/>
    <xf numFmtId="0" fontId="0" fillId="2" borderId="138" xfId="0" applyFill="1" applyBorder="1"/>
    <xf numFmtId="0" fontId="0" fillId="2" borderId="139" xfId="0" applyFill="1" applyBorder="1"/>
    <xf numFmtId="0" fontId="0" fillId="2" borderId="135" xfId="0" applyFill="1" applyBorder="1"/>
    <xf numFmtId="0" fontId="0" fillId="2" borderId="140" xfId="0" applyFill="1" applyBorder="1"/>
    <xf numFmtId="0" fontId="0" fillId="2" borderId="137" xfId="0" applyFill="1" applyBorder="1"/>
    <xf numFmtId="0" fontId="0" fillId="2" borderId="141" xfId="0" applyFill="1" applyBorder="1"/>
    <xf numFmtId="0" fontId="0" fillId="2" borderId="142" xfId="0" applyFill="1" applyBorder="1"/>
    <xf numFmtId="0" fontId="0" fillId="2" borderId="143" xfId="0" applyFill="1" applyBorder="1"/>
    <xf numFmtId="0" fontId="0" fillId="2" borderId="144" xfId="0" applyFill="1" applyBorder="1"/>
    <xf numFmtId="49" fontId="0" fillId="2" borderId="26" xfId="0" applyNumberFormat="1" applyFill="1" applyBorder="1"/>
    <xf numFmtId="166" fontId="0" fillId="2" borderId="40" xfId="0" applyNumberFormat="1" applyFill="1" applyBorder="1"/>
    <xf numFmtId="0" fontId="0" fillId="3" borderId="40" xfId="0" applyFill="1" applyBorder="1" applyAlignment="1">
      <alignment horizontal="center"/>
    </xf>
    <xf numFmtId="49" fontId="0" fillId="2" borderId="145" xfId="0" applyNumberFormat="1" applyFill="1" applyBorder="1"/>
    <xf numFmtId="49" fontId="0" fillId="2" borderId="146" xfId="0" applyNumberFormat="1" applyFill="1" applyBorder="1"/>
    <xf numFmtId="0" fontId="0" fillId="2" borderId="146" xfId="0" applyFill="1" applyBorder="1"/>
    <xf numFmtId="166" fontId="0" fillId="2" borderId="146" xfId="0" applyNumberFormat="1" applyFill="1" applyBorder="1"/>
    <xf numFmtId="0" fontId="0" fillId="2" borderId="146" xfId="0" applyFill="1" applyBorder="1" applyAlignment="1">
      <alignment horizontal="center"/>
    </xf>
    <xf numFmtId="165" fontId="0" fillId="2" borderId="147" xfId="0" applyNumberFormat="1" applyFill="1" applyBorder="1" applyAlignment="1">
      <alignment horizontal="right"/>
    </xf>
    <xf numFmtId="0" fontId="0" fillId="2" borderId="41" xfId="0" applyFill="1" applyBorder="1"/>
    <xf numFmtId="49" fontId="1" fillId="2" borderId="69" xfId="0" applyNumberFormat="1" applyFont="1" applyFill="1" applyBorder="1"/>
    <xf numFmtId="49" fontId="0" fillId="2" borderId="149" xfId="0" applyNumberFormat="1" applyFill="1" applyBorder="1"/>
    <xf numFmtId="165" fontId="0" fillId="2" borderId="150" xfId="0" applyNumberFormat="1" applyFill="1" applyBorder="1"/>
    <xf numFmtId="165" fontId="0" fillId="2" borderId="151" xfId="0" applyNumberFormat="1" applyFill="1" applyBorder="1"/>
    <xf numFmtId="165" fontId="0" fillId="2" borderId="152" xfId="0" applyNumberFormat="1" applyFill="1" applyBorder="1"/>
    <xf numFmtId="0" fontId="0" fillId="2" borderId="153" xfId="0" applyFill="1" applyBorder="1" applyAlignment="1">
      <alignment horizontal="center"/>
    </xf>
    <xf numFmtId="0" fontId="0" fillId="2" borderId="154" xfId="0" applyFill="1" applyBorder="1"/>
    <xf numFmtId="0" fontId="0" fillId="2" borderId="155" xfId="0" applyFill="1" applyBorder="1"/>
    <xf numFmtId="0" fontId="0" fillId="2" borderId="25" xfId="0" applyFill="1" applyBorder="1"/>
    <xf numFmtId="0" fontId="0" fillId="2" borderId="39" xfId="0" applyFill="1" applyBorder="1"/>
    <xf numFmtId="49" fontId="1" fillId="2" borderId="159" xfId="0" applyNumberFormat="1" applyFont="1" applyFill="1" applyBorder="1"/>
    <xf numFmtId="49" fontId="0" fillId="2" borderId="160" xfId="0" applyNumberFormat="1" applyFill="1" applyBorder="1"/>
    <xf numFmtId="49" fontId="0" fillId="2" borderId="161" xfId="0" applyNumberFormat="1" applyFill="1" applyBorder="1"/>
    <xf numFmtId="49" fontId="0" fillId="2" borderId="162" xfId="0" applyNumberFormat="1" applyFill="1" applyBorder="1"/>
    <xf numFmtId="0" fontId="0" fillId="2" borderId="159" xfId="0" applyFill="1" applyBorder="1"/>
    <xf numFmtId="0" fontId="0" fillId="3" borderId="163" xfId="0" applyFill="1" applyBorder="1" applyAlignment="1">
      <alignment horizontal="center" vertical="center" wrapText="1"/>
    </xf>
    <xf numFmtId="1" fontId="0" fillId="3" borderId="164" xfId="0" applyNumberFormat="1" applyFill="1" applyBorder="1" applyAlignment="1">
      <alignment horizontal="center" vertical="center"/>
    </xf>
    <xf numFmtId="1" fontId="0" fillId="3" borderId="165" xfId="0" applyNumberFormat="1" applyFill="1" applyBorder="1" applyAlignment="1">
      <alignment horizontal="center" vertical="center"/>
    </xf>
    <xf numFmtId="1" fontId="0" fillId="3" borderId="4" xfId="0" applyNumberFormat="1" applyFill="1" applyBorder="1" applyAlignment="1">
      <alignment horizontal="center" vertical="center"/>
    </xf>
    <xf numFmtId="1" fontId="0" fillId="3" borderId="163" xfId="0" applyNumberFormat="1" applyFill="1" applyBorder="1" applyAlignment="1">
      <alignment horizontal="center" vertical="center"/>
    </xf>
    <xf numFmtId="165" fontId="0" fillId="3" borderId="163" xfId="0" applyNumberFormat="1" applyFill="1" applyBorder="1" applyAlignment="1">
      <alignment horizontal="center" vertical="center"/>
    </xf>
    <xf numFmtId="165" fontId="0" fillId="2" borderId="163" xfId="0" applyNumberFormat="1" applyFill="1" applyBorder="1" applyAlignment="1">
      <alignment horizontal="right" vertical="center"/>
    </xf>
    <xf numFmtId="0" fontId="0" fillId="3" borderId="25" xfId="0" applyFill="1" applyBorder="1" applyAlignment="1">
      <alignment horizontal="center" vertical="center" wrapText="1"/>
    </xf>
    <xf numFmtId="1" fontId="0" fillId="3" borderId="39" xfId="0" applyNumberFormat="1" applyFill="1" applyBorder="1" applyAlignment="1">
      <alignment horizontal="center" vertical="center"/>
    </xf>
    <xf numFmtId="1" fontId="0" fillId="3" borderId="40" xfId="0" applyNumberFormat="1" applyFill="1" applyBorder="1" applyAlignment="1">
      <alignment horizontal="center" vertical="center"/>
    </xf>
    <xf numFmtId="1" fontId="0" fillId="3" borderId="43" xfId="0" applyNumberFormat="1" applyFill="1" applyBorder="1" applyAlignment="1">
      <alignment horizontal="center" vertical="center"/>
    </xf>
    <xf numFmtId="1" fontId="0" fillId="3" borderId="25" xfId="0" applyNumberFormat="1" applyFill="1" applyBorder="1" applyAlignment="1">
      <alignment horizontal="center" vertical="center"/>
    </xf>
    <xf numFmtId="165" fontId="0" fillId="3" borderId="25" xfId="0" applyNumberFormat="1" applyFill="1" applyBorder="1" applyAlignment="1">
      <alignment horizontal="center" vertical="center"/>
    </xf>
    <xf numFmtId="165" fontId="0" fillId="2" borderId="25" xfId="0" applyNumberFormat="1" applyFill="1" applyBorder="1" applyAlignment="1">
      <alignment horizontal="right" vertical="center"/>
    </xf>
    <xf numFmtId="49" fontId="5" fillId="5" borderId="159" xfId="0" applyNumberFormat="1" applyFont="1" applyFill="1" applyBorder="1" applyAlignment="1">
      <alignment horizontal="center" vertical="center" wrapText="1"/>
    </xf>
    <xf numFmtId="1" fontId="5" fillId="5" borderId="156" xfId="0" applyNumberFormat="1" applyFont="1" applyFill="1" applyBorder="1" applyAlignment="1">
      <alignment horizontal="center" vertical="center"/>
    </xf>
    <xf numFmtId="1" fontId="5" fillId="5" borderId="157" xfId="0" applyNumberFormat="1" applyFont="1" applyFill="1" applyBorder="1" applyAlignment="1">
      <alignment horizontal="center" vertical="center"/>
    </xf>
    <xf numFmtId="1" fontId="5" fillId="5" borderId="158" xfId="0" applyNumberFormat="1" applyFont="1" applyFill="1" applyBorder="1" applyAlignment="1">
      <alignment horizontal="center" vertical="center"/>
    </xf>
    <xf numFmtId="1" fontId="5" fillId="5" borderId="159" xfId="0" applyNumberFormat="1" applyFont="1" applyFill="1" applyBorder="1" applyAlignment="1">
      <alignment horizontal="center" vertical="center"/>
    </xf>
    <xf numFmtId="165" fontId="5" fillId="5" borderId="159" xfId="0" applyNumberFormat="1" applyFont="1" applyFill="1" applyBorder="1" applyAlignment="1">
      <alignment horizontal="center" vertical="center"/>
    </xf>
    <xf numFmtId="165" fontId="5" fillId="5" borderId="159" xfId="0" applyNumberFormat="1" applyFont="1" applyFill="1" applyBorder="1" applyAlignment="1">
      <alignment horizontal="right" vertical="center"/>
    </xf>
    <xf numFmtId="0" fontId="0" fillId="2" borderId="163" xfId="0" applyFill="1" applyBorder="1"/>
    <xf numFmtId="0" fontId="0" fillId="2" borderId="166" xfId="0" applyNumberFormat="1" applyFill="1" applyBorder="1" applyAlignment="1">
      <alignment horizontal="center"/>
    </xf>
    <xf numFmtId="0" fontId="0" fillId="2" borderId="167" xfId="0" applyNumberFormat="1" applyFill="1" applyBorder="1" applyAlignment="1">
      <alignment horizontal="center"/>
    </xf>
    <xf numFmtId="0" fontId="0" fillId="2" borderId="168" xfId="0" applyNumberFormat="1" applyFill="1" applyBorder="1" applyAlignment="1">
      <alignment horizontal="center"/>
    </xf>
    <xf numFmtId="0" fontId="0" fillId="2" borderId="166" xfId="0" applyFill="1" applyBorder="1"/>
    <xf numFmtId="0" fontId="0" fillId="2" borderId="168" xfId="0" applyFill="1" applyBorder="1"/>
    <xf numFmtId="165" fontId="0" fillId="2" borderId="97" xfId="0" applyNumberFormat="1" applyFill="1" applyBorder="1"/>
    <xf numFmtId="0" fontId="0" fillId="2" borderId="169" xfId="0" applyFill="1" applyBorder="1"/>
    <xf numFmtId="0" fontId="0" fillId="2" borderId="170" xfId="0" applyFill="1" applyBorder="1"/>
    <xf numFmtId="0" fontId="0" fillId="2" borderId="171" xfId="0" applyFill="1" applyBorder="1"/>
    <xf numFmtId="49" fontId="0" fillId="2" borderId="172" xfId="0" applyNumberFormat="1" applyFill="1" applyBorder="1"/>
    <xf numFmtId="0" fontId="0" fillId="2" borderId="173" xfId="0" applyFill="1" applyBorder="1"/>
    <xf numFmtId="0" fontId="0" fillId="2" borderId="174" xfId="0" applyFill="1" applyBorder="1"/>
    <xf numFmtId="0" fontId="0" fillId="2" borderId="42" xfId="0" applyFill="1" applyBorder="1"/>
    <xf numFmtId="0" fontId="0" fillId="2" borderId="149" xfId="0" applyFill="1" applyBorder="1"/>
    <xf numFmtId="49" fontId="0" fillId="2" borderId="159" xfId="0" applyNumberFormat="1" applyFill="1" applyBorder="1"/>
    <xf numFmtId="0" fontId="0" fillId="2" borderId="150" xfId="0" applyFill="1" applyBorder="1" applyAlignment="1">
      <alignment horizontal="center"/>
    </xf>
    <xf numFmtId="165" fontId="0" fillId="2" borderId="175" xfId="0" applyNumberFormat="1" applyFill="1" applyBorder="1"/>
    <xf numFmtId="0" fontId="0" fillId="2" borderId="58" xfId="0" applyFill="1" applyBorder="1"/>
    <xf numFmtId="165" fontId="0" fillId="2" borderId="163" xfId="0" applyNumberFormat="1" applyFill="1" applyBorder="1" applyAlignment="1">
      <alignment horizontal="right"/>
    </xf>
    <xf numFmtId="165" fontId="0" fillId="2" borderId="176" xfId="0" applyNumberFormat="1" applyFill="1" applyBorder="1"/>
    <xf numFmtId="165" fontId="0" fillId="2" borderId="159" xfId="0" applyNumberFormat="1" applyFill="1" applyBorder="1" applyAlignment="1">
      <alignment horizontal="right"/>
    </xf>
    <xf numFmtId="0" fontId="0" fillId="2" borderId="98" xfId="0" applyFill="1" applyBorder="1"/>
    <xf numFmtId="0" fontId="1" fillId="6" borderId="4" xfId="0" applyNumberFormat="1" applyFont="1" applyFill="1" applyBorder="1" applyAlignment="1">
      <alignment horizontal="center"/>
    </xf>
    <xf numFmtId="49" fontId="0" fillId="2" borderId="12" xfId="0" applyNumberFormat="1" applyFill="1" applyBorder="1"/>
    <xf numFmtId="0" fontId="0" fillId="3" borderId="6" xfId="0" applyFill="1" applyBorder="1" applyAlignment="1">
      <alignment horizontal="left"/>
    </xf>
    <xf numFmtId="0" fontId="0" fillId="3" borderId="6" xfId="0" applyFill="1" applyBorder="1"/>
    <xf numFmtId="49" fontId="0" fillId="2" borderId="41" xfId="0" applyNumberFormat="1" applyFill="1" applyBorder="1" applyAlignment="1">
      <alignment horizontal="center"/>
    </xf>
    <xf numFmtId="0" fontId="0" fillId="2" borderId="42" xfId="0" applyFill="1" applyBorder="1" applyAlignment="1">
      <alignment horizontal="center"/>
    </xf>
    <xf numFmtId="0" fontId="0" fillId="3" borderId="47" xfId="0" applyFill="1" applyBorder="1" applyAlignment="1">
      <alignment horizontal="center"/>
    </xf>
    <xf numFmtId="0" fontId="0" fillId="3" borderId="48" xfId="0" applyFill="1" applyBorder="1" applyAlignment="1">
      <alignment horizontal="center"/>
    </xf>
    <xf numFmtId="0" fontId="0" fillId="2" borderId="41" xfId="0" applyFill="1" applyBorder="1" applyAlignment="1">
      <alignment horizontal="center"/>
    </xf>
    <xf numFmtId="0" fontId="0" fillId="3" borderId="87" xfId="0" applyFill="1" applyBorder="1" applyAlignment="1">
      <alignment horizontal="left"/>
    </xf>
    <xf numFmtId="0" fontId="0" fillId="3" borderId="87" xfId="0" applyFill="1" applyBorder="1"/>
    <xf numFmtId="49" fontId="0" fillId="2" borderId="12" xfId="0" applyNumberFormat="1" applyFill="1" applyBorder="1" applyAlignment="1">
      <alignment horizontal="center" wrapText="1"/>
    </xf>
    <xf numFmtId="0" fontId="0" fillId="2" borderId="10" xfId="0" applyFill="1" applyBorder="1" applyAlignment="1">
      <alignment horizontal="center" wrapText="1"/>
    </xf>
    <xf numFmtId="0" fontId="0" fillId="2" borderId="11" xfId="0" applyFill="1" applyBorder="1" applyAlignment="1">
      <alignment horizontal="center" wrapText="1"/>
    </xf>
    <xf numFmtId="49" fontId="1" fillId="2" borderId="47" xfId="0" applyNumberFormat="1" applyFont="1" applyFill="1" applyBorder="1" applyAlignment="1">
      <alignment horizontal="center"/>
    </xf>
    <xf numFmtId="0" fontId="1" fillId="2" borderId="148" xfId="0" applyFont="1" applyFill="1" applyBorder="1" applyAlignment="1">
      <alignment horizontal="center"/>
    </xf>
    <xf numFmtId="0" fontId="1" fillId="2" borderId="48" xfId="0" applyFont="1" applyFill="1" applyBorder="1" applyAlignment="1">
      <alignment horizontal="center"/>
    </xf>
    <xf numFmtId="49" fontId="1" fillId="2" borderId="156" xfId="0" applyNumberFormat="1" applyFont="1" applyFill="1" applyBorder="1" applyAlignment="1">
      <alignment horizontal="center"/>
    </xf>
    <xf numFmtId="0" fontId="1" fillId="2" borderId="157" xfId="0" applyFont="1" applyFill="1" applyBorder="1" applyAlignment="1">
      <alignment horizontal="center"/>
    </xf>
    <xf numFmtId="0" fontId="1" fillId="2" borderId="158" xfId="0" applyFont="1" applyFill="1" applyBorder="1" applyAlignment="1">
      <alignment horizontal="center"/>
    </xf>
    <xf numFmtId="49" fontId="0" fillId="2" borderId="72" xfId="0" applyNumberFormat="1" applyFill="1" applyBorder="1" applyAlignment="1">
      <alignment horizontal="center" wrapText="1"/>
    </xf>
    <xf numFmtId="0" fontId="0" fillId="2" borderId="73" xfId="0" applyFill="1" applyBorder="1" applyAlignment="1">
      <alignment horizontal="center" wrapText="1"/>
    </xf>
    <xf numFmtId="0" fontId="0" fillId="2" borderId="74" xfId="0" applyFill="1" applyBorder="1" applyAlignment="1">
      <alignment horizontal="center" wrapText="1"/>
    </xf>
    <xf numFmtId="0" fontId="0" fillId="2" borderId="76" xfId="0" applyFill="1" applyBorder="1" applyAlignment="1">
      <alignment horizontal="center" wrapText="1"/>
    </xf>
    <xf numFmtId="0" fontId="0" fillId="2" borderId="77" xfId="0" applyFill="1" applyBorder="1" applyAlignment="1">
      <alignment horizontal="center" wrapText="1"/>
    </xf>
    <xf numFmtId="0" fontId="0" fillId="2" borderId="78" xfId="0" applyFill="1" applyBorder="1" applyAlignment="1">
      <alignment horizontal="center" wrapText="1"/>
    </xf>
    <xf numFmtId="0" fontId="0" fillId="2" borderId="79" xfId="0" applyFill="1" applyBorder="1" applyAlignment="1">
      <alignment horizontal="center" wrapText="1"/>
    </xf>
    <xf numFmtId="0" fontId="0" fillId="2" borderId="80" xfId="0" applyFill="1" applyBorder="1" applyAlignment="1">
      <alignment horizontal="center" wrapText="1"/>
    </xf>
    <xf numFmtId="0" fontId="0" fillId="2" borderId="81" xfId="0" applyFill="1" applyBorder="1" applyAlignment="1">
      <alignment horizontal="center" wrapText="1"/>
    </xf>
  </cellXfs>
  <cellStyles count="1">
    <cellStyle name="Standard" xfId="0" builtinId="0"/>
  </cellStyles>
  <dxfs count="3">
    <dxf>
      <font>
        <color rgb="FFFF0000"/>
      </font>
    </dxf>
    <dxf>
      <font>
        <color rgb="FFFF0000"/>
      </font>
    </dxf>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99"/>
      <rgbColor rgb="FF92D050"/>
      <rgbColor rgb="FFA7A7A7"/>
      <rgbColor rgb="FFDDDDDD"/>
      <rgbColor rgb="FFFF0000"/>
      <rgbColor rgb="FFFF40FF"/>
      <rgbColor rgb="FFFBCAA2"/>
      <rgbColor rgb="FF525252"/>
      <rgbColor rgb="FFBFBFBF"/>
      <rgbColor rgb="FFF3F3F3"/>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Larissa">
  <a:themeElements>
    <a:clrScheme name="Larissa">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Larissa">
      <a:majorFont>
        <a:latin typeface="Helvetica Neue"/>
        <a:ea typeface="Helvetica Neue"/>
        <a:cs typeface="Helvetica Neue"/>
      </a:majorFont>
      <a:minorFont>
        <a:latin typeface="Helvetica Neue"/>
        <a:ea typeface="Helvetica Neue"/>
        <a:cs typeface="Helvetica Neu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58"/>
  <sheetViews>
    <sheetView showGridLines="0" tabSelected="1" zoomScaleNormal="100" workbookViewId="0">
      <selection activeCell="A5" sqref="A5"/>
    </sheetView>
  </sheetViews>
  <sheetFormatPr baseColWidth="10" defaultColWidth="10.85546875" defaultRowHeight="12.75" customHeight="1" x14ac:dyDescent="0.2"/>
  <cols>
    <col min="1" max="1" width="27.28515625" style="1" customWidth="1"/>
    <col min="2" max="2" width="26.85546875" style="1" customWidth="1"/>
    <col min="3" max="3" width="13.42578125" style="1" customWidth="1"/>
    <col min="4" max="4" width="8.5703125" style="1" customWidth="1"/>
    <col min="5" max="5" width="13.42578125" style="1" customWidth="1"/>
    <col min="6" max="6" width="9.28515625" style="1" customWidth="1"/>
    <col min="7" max="7" width="12" style="1" customWidth="1"/>
    <col min="8" max="8" width="10.85546875" style="1" customWidth="1"/>
    <col min="9" max="16384" width="10.85546875" style="1"/>
  </cols>
  <sheetData>
    <row r="1" spans="1:7" ht="13.7" customHeight="1" x14ac:dyDescent="0.2">
      <c r="A1" s="2" t="s">
        <v>0</v>
      </c>
      <c r="B1" s="3"/>
      <c r="C1" s="4"/>
      <c r="D1" s="4"/>
      <c r="E1" s="4"/>
      <c r="F1" s="5"/>
      <c r="G1" s="300">
        <v>2026</v>
      </c>
    </row>
    <row r="2" spans="1:7" ht="13.7" customHeight="1" x14ac:dyDescent="0.2">
      <c r="A2" s="8" t="s">
        <v>1</v>
      </c>
      <c r="B2" s="9"/>
      <c r="C2" s="10" t="s">
        <v>2</v>
      </c>
      <c r="D2" s="7"/>
      <c r="E2" s="7"/>
      <c r="F2" s="7"/>
      <c r="G2" s="11"/>
    </row>
    <row r="3" spans="1:7" ht="13.7" customHeight="1" x14ac:dyDescent="0.2">
      <c r="A3" s="8" t="s">
        <v>3</v>
      </c>
      <c r="B3" s="12"/>
      <c r="C3" s="7"/>
      <c r="D3" s="7"/>
      <c r="E3" s="7"/>
      <c r="F3" s="7"/>
      <c r="G3" s="13"/>
    </row>
    <row r="4" spans="1:7" ht="13.7" customHeight="1" x14ac:dyDescent="0.2">
      <c r="A4" s="8" t="s">
        <v>4</v>
      </c>
      <c r="B4" s="12"/>
      <c r="C4" s="7"/>
      <c r="D4" s="7"/>
      <c r="E4" s="7"/>
      <c r="F4" s="7"/>
      <c r="G4" s="13"/>
    </row>
    <row r="5" spans="1:7" ht="13.7" customHeight="1" x14ac:dyDescent="0.2">
      <c r="A5" s="6"/>
      <c r="B5" s="7"/>
      <c r="C5" s="7"/>
      <c r="D5" s="7"/>
      <c r="E5" s="7"/>
      <c r="F5" s="7"/>
      <c r="G5" s="13"/>
    </row>
    <row r="6" spans="1:7" ht="13.7" customHeight="1" x14ac:dyDescent="0.2">
      <c r="A6" s="8" t="s">
        <v>5</v>
      </c>
      <c r="B6" s="9"/>
      <c r="C6" s="7"/>
      <c r="D6" s="14" t="s">
        <v>6</v>
      </c>
      <c r="E6" s="18"/>
      <c r="F6" s="19"/>
      <c r="G6" s="20"/>
    </row>
    <row r="7" spans="1:7" ht="13.7" customHeight="1" x14ac:dyDescent="0.2">
      <c r="A7" s="8" t="s">
        <v>7</v>
      </c>
      <c r="B7" s="9"/>
      <c r="C7" s="7"/>
      <c r="D7" s="14" t="s">
        <v>8</v>
      </c>
      <c r="E7" s="18"/>
      <c r="F7" s="19"/>
      <c r="G7" s="20"/>
    </row>
    <row r="8" spans="1:7" ht="13.7" customHeight="1" x14ac:dyDescent="0.2">
      <c r="A8" s="8" t="s">
        <v>9</v>
      </c>
      <c r="B8" s="9"/>
      <c r="C8" s="7"/>
      <c r="D8" s="7"/>
      <c r="E8" s="23"/>
      <c r="F8" s="7"/>
      <c r="G8" s="13"/>
    </row>
    <row r="9" spans="1:7" ht="13.7" customHeight="1" x14ac:dyDescent="0.2">
      <c r="A9" s="6"/>
      <c r="B9" s="7"/>
      <c r="C9" s="7"/>
      <c r="D9" s="7"/>
      <c r="E9" s="7"/>
      <c r="F9" s="7"/>
      <c r="G9" s="13"/>
    </row>
    <row r="10" spans="1:7" ht="13.7" customHeight="1" x14ac:dyDescent="0.2">
      <c r="A10" s="24" t="s">
        <v>10</v>
      </c>
      <c r="B10" s="19"/>
      <c r="C10" s="25"/>
      <c r="D10" s="7"/>
      <c r="E10" s="26"/>
      <c r="F10" s="27"/>
      <c r="G10" s="13"/>
    </row>
    <row r="11" spans="1:7" ht="13.7" customHeight="1" x14ac:dyDescent="0.2">
      <c r="A11" s="7"/>
      <c r="B11" s="7"/>
      <c r="C11" s="7"/>
      <c r="D11" s="7"/>
      <c r="E11" s="26"/>
      <c r="F11" s="27"/>
      <c r="G11" s="13"/>
    </row>
    <row r="12" spans="1:7" ht="13.7" customHeight="1" x14ac:dyDescent="0.2">
      <c r="A12" s="28"/>
      <c r="B12" s="29"/>
      <c r="C12" s="29"/>
      <c r="D12" s="29"/>
      <c r="E12" s="29"/>
      <c r="F12" s="29"/>
      <c r="G12" s="30"/>
    </row>
    <row r="13" spans="1:7" ht="13.7" customHeight="1" x14ac:dyDescent="0.2">
      <c r="A13" s="31" t="s">
        <v>11</v>
      </c>
      <c r="B13" s="32"/>
      <c r="C13" s="33" t="s">
        <v>12</v>
      </c>
      <c r="D13" s="34"/>
      <c r="E13" s="35"/>
      <c r="F13" s="35"/>
      <c r="G13" s="36" t="s">
        <v>13</v>
      </c>
    </row>
    <row r="14" spans="1:7" ht="13.7" customHeight="1" x14ac:dyDescent="0.2">
      <c r="A14" s="37" t="s">
        <v>14</v>
      </c>
      <c r="B14" s="38">
        <v>0.3</v>
      </c>
      <c r="C14" s="39"/>
      <c r="D14" s="40"/>
      <c r="E14" s="41"/>
      <c r="F14" s="41"/>
      <c r="G14" s="42">
        <f>B14*C14</f>
        <v>0</v>
      </c>
    </row>
    <row r="15" spans="1:7" ht="13.7" customHeight="1" x14ac:dyDescent="0.2">
      <c r="A15" s="37" t="s">
        <v>15</v>
      </c>
      <c r="B15" s="38">
        <v>0.2</v>
      </c>
      <c r="C15" s="39"/>
      <c r="D15" s="40"/>
      <c r="E15" s="41"/>
      <c r="F15" s="41"/>
      <c r="G15" s="42">
        <f>B15*C15</f>
        <v>0</v>
      </c>
    </row>
    <row r="16" spans="1:7" ht="13.7" customHeight="1" x14ac:dyDescent="0.2">
      <c r="A16" s="43" t="s">
        <v>16</v>
      </c>
      <c r="B16" s="44"/>
      <c r="C16" s="45" t="s">
        <v>17</v>
      </c>
      <c r="D16" s="46"/>
      <c r="E16" s="47"/>
      <c r="F16" s="48"/>
      <c r="G16" s="49"/>
    </row>
    <row r="17" spans="1:7" ht="13.7" customHeight="1" x14ac:dyDescent="0.2">
      <c r="A17" s="8" t="s">
        <v>18</v>
      </c>
      <c r="B17" s="9"/>
      <c r="C17" s="22"/>
      <c r="D17" s="7"/>
      <c r="E17" s="7"/>
      <c r="F17" s="7"/>
      <c r="G17" s="50"/>
    </row>
    <row r="18" spans="1:7" ht="13.7" customHeight="1" x14ac:dyDescent="0.2">
      <c r="A18" s="8" t="s">
        <v>19</v>
      </c>
      <c r="B18" s="302"/>
      <c r="C18" s="303"/>
      <c r="D18" s="303"/>
      <c r="E18" s="303"/>
      <c r="F18" s="303"/>
      <c r="G18" s="13"/>
    </row>
    <row r="19" spans="1:7" ht="13.7" customHeight="1" x14ac:dyDescent="0.2">
      <c r="A19" s="28"/>
      <c r="B19" s="29"/>
      <c r="C19" s="29"/>
      <c r="D19" s="29"/>
      <c r="E19" s="29"/>
      <c r="F19" s="29"/>
      <c r="G19" s="30"/>
    </row>
    <row r="20" spans="1:7" ht="13.7" customHeight="1" x14ac:dyDescent="0.2">
      <c r="A20" s="31" t="s">
        <v>106</v>
      </c>
      <c r="B20" s="35"/>
      <c r="C20" s="35"/>
      <c r="D20" s="35"/>
      <c r="E20" s="35"/>
      <c r="F20" s="35"/>
      <c r="G20" s="36" t="s">
        <v>20</v>
      </c>
    </row>
    <row r="21" spans="1:7" ht="13.7" customHeight="1" x14ac:dyDescent="0.2">
      <c r="A21" s="51" t="s">
        <v>21</v>
      </c>
      <c r="B21" s="52"/>
      <c r="C21" s="52"/>
      <c r="D21" s="52"/>
      <c r="E21" s="52"/>
      <c r="F21" s="53"/>
      <c r="G21" s="54"/>
    </row>
    <row r="22" spans="1:7" ht="13.7" customHeight="1" x14ac:dyDescent="0.2">
      <c r="A22" s="55"/>
      <c r="B22" s="56"/>
      <c r="C22" s="56"/>
      <c r="D22" s="56"/>
      <c r="E22" s="56"/>
      <c r="F22" s="56"/>
      <c r="G22" s="57"/>
    </row>
    <row r="23" spans="1:7" ht="13.7" customHeight="1" x14ac:dyDescent="0.2">
      <c r="A23" s="31" t="s">
        <v>22</v>
      </c>
      <c r="B23" s="35"/>
      <c r="C23" s="35"/>
      <c r="D23" s="35"/>
      <c r="E23" s="35"/>
      <c r="F23" s="35"/>
      <c r="G23" s="32"/>
    </row>
    <row r="24" spans="1:7" ht="13.7" customHeight="1" x14ac:dyDescent="0.2">
      <c r="A24" s="58" t="s">
        <v>23</v>
      </c>
      <c r="B24" s="59" t="s">
        <v>24</v>
      </c>
      <c r="C24" s="304" t="s">
        <v>25</v>
      </c>
      <c r="D24" s="305"/>
      <c r="E24" s="308"/>
      <c r="F24" s="305"/>
      <c r="G24" s="62" t="s">
        <v>20</v>
      </c>
    </row>
    <row r="25" spans="1:7" ht="14.1" customHeight="1" x14ac:dyDescent="0.2">
      <c r="A25" s="63" t="s">
        <v>26</v>
      </c>
      <c r="B25" s="41"/>
      <c r="C25" s="41"/>
      <c r="D25" s="41"/>
      <c r="E25" s="41"/>
      <c r="F25" s="41"/>
      <c r="G25" s="64"/>
    </row>
    <row r="26" spans="1:7" ht="14.65" customHeight="1" x14ac:dyDescent="0.2">
      <c r="A26" s="66"/>
      <c r="B26" s="67"/>
      <c r="C26" s="306"/>
      <c r="D26" s="307"/>
      <c r="E26" s="61"/>
      <c r="F26" s="60"/>
      <c r="G26" s="68">
        <f>IF(A26="",0,(B26*VLOOKUP(A26,Pauschalen!$A$3:$C$11,2,FALSE))+(C26*VLOOKUP(A26,Pauschalen!$A$3:$C$11,3,FALSE)))</f>
        <v>0</v>
      </c>
    </row>
    <row r="27" spans="1:7" ht="14.1" customHeight="1" x14ac:dyDescent="0.2">
      <c r="A27" s="69"/>
      <c r="B27" s="52"/>
      <c r="C27" s="52"/>
      <c r="D27" s="52"/>
      <c r="E27" s="52"/>
      <c r="F27" s="52"/>
      <c r="G27" s="70"/>
    </row>
    <row r="28" spans="1:7" ht="14.1" customHeight="1" x14ac:dyDescent="0.2">
      <c r="A28" s="71" t="s">
        <v>35</v>
      </c>
      <c r="B28" s="72"/>
      <c r="C28" s="73"/>
      <c r="D28" s="74" t="s">
        <v>36</v>
      </c>
      <c r="E28" s="75" t="s">
        <v>37</v>
      </c>
      <c r="F28" s="76"/>
      <c r="G28" s="77" t="s">
        <v>20</v>
      </c>
    </row>
    <row r="29" spans="1:7" ht="14.65" customHeight="1" x14ac:dyDescent="0.2">
      <c r="A29" s="58" t="s">
        <v>40</v>
      </c>
      <c r="B29" s="78" t="s">
        <v>41</v>
      </c>
      <c r="C29" s="79">
        <f>IF(AND(E36="",E37=""),0,E36+E37)+Übernachtunsliste!C37</f>
        <v>0</v>
      </c>
      <c r="D29" s="80"/>
      <c r="E29" s="81">
        <f>IF(A26="",0,(0.2*VLOOKUP(A26,Pauschalen!$A$3:$C$11,2,FALSE)))</f>
        <v>0</v>
      </c>
      <c r="F29" s="82"/>
      <c r="G29" s="68">
        <f>-(C29+D29)*(E29)</f>
        <v>0</v>
      </c>
    </row>
    <row r="30" spans="1:7" ht="14.65" customHeight="1" x14ac:dyDescent="0.2">
      <c r="A30" s="58" t="s">
        <v>42</v>
      </c>
      <c r="B30" s="83" t="s">
        <v>43</v>
      </c>
      <c r="C30" s="84"/>
      <c r="D30" s="85"/>
      <c r="E30" s="86">
        <f>IF(A26="",0,(0.4*VLOOKUP(A26,Pauschalen!$A$3:$C$11,2,FALSE)))</f>
        <v>0</v>
      </c>
      <c r="F30" s="82"/>
      <c r="G30" s="68">
        <f>-(C30+D30)*E30</f>
        <v>0</v>
      </c>
    </row>
    <row r="31" spans="1:7" ht="14.65" customHeight="1" x14ac:dyDescent="0.2">
      <c r="A31" s="58" t="s">
        <v>46</v>
      </c>
      <c r="B31" s="78" t="s">
        <v>43</v>
      </c>
      <c r="C31" s="79">
        <f>IF(E37="",0,E37)+Übernachtunsliste!C38</f>
        <v>0</v>
      </c>
      <c r="D31" s="80"/>
      <c r="E31" s="87">
        <f>IF(A26="",0,(0.4*VLOOKUP(A26,Pauschalen!$A$3:$C$11,2,FALSE)))</f>
        <v>0</v>
      </c>
      <c r="F31" s="82"/>
      <c r="G31" s="68">
        <f>-(C31+D31)*E31</f>
        <v>0</v>
      </c>
    </row>
    <row r="32" spans="1:7" ht="14.1" customHeight="1" x14ac:dyDescent="0.2">
      <c r="A32" s="88"/>
      <c r="B32" s="89"/>
      <c r="C32" s="90"/>
      <c r="D32" s="89"/>
      <c r="E32" s="90"/>
      <c r="F32" s="89"/>
      <c r="G32" s="11"/>
    </row>
    <row r="33" spans="1:7" ht="13.7" customHeight="1" x14ac:dyDescent="0.2">
      <c r="A33" s="91" t="s">
        <v>50</v>
      </c>
      <c r="B33" s="92"/>
      <c r="C33" s="93"/>
      <c r="D33" s="94" t="s">
        <v>20</v>
      </c>
      <c r="E33" s="95" t="s">
        <v>51</v>
      </c>
      <c r="F33" s="92"/>
      <c r="G33" s="96" t="s">
        <v>20</v>
      </c>
    </row>
    <row r="34" spans="1:7" ht="13.7" customHeight="1" x14ac:dyDescent="0.2">
      <c r="A34" s="58" t="s">
        <v>54</v>
      </c>
      <c r="B34" s="97" t="s">
        <v>55</v>
      </c>
      <c r="C34" s="98"/>
      <c r="D34" s="99">
        <v>25</v>
      </c>
      <c r="E34" s="100"/>
      <c r="F34" s="101"/>
      <c r="G34" s="68">
        <f>D34*E34</f>
        <v>0</v>
      </c>
    </row>
    <row r="35" spans="1:7" ht="14.1" customHeight="1" x14ac:dyDescent="0.2">
      <c r="A35" s="58" t="s">
        <v>57</v>
      </c>
      <c r="B35" s="97" t="s">
        <v>58</v>
      </c>
      <c r="C35" s="102">
        <v>60</v>
      </c>
      <c r="D35" s="103"/>
      <c r="E35" s="104"/>
      <c r="F35" s="101"/>
      <c r="G35" s="68">
        <f>IF(D35&gt;C35,C35*E35,D35*E35)</f>
        <v>0</v>
      </c>
    </row>
    <row r="36" spans="1:7" ht="14.1" customHeight="1" x14ac:dyDescent="0.2">
      <c r="A36" s="58" t="s">
        <v>59</v>
      </c>
      <c r="B36" s="105" t="s">
        <v>58</v>
      </c>
      <c r="C36" s="106">
        <f>IF(A26="",C35,(C35+0.2*VLOOKUP(A26,Pauschalen!$A$3:$C$11,2,FALSE)))</f>
        <v>60</v>
      </c>
      <c r="D36" s="103"/>
      <c r="E36" s="107"/>
      <c r="F36" s="82"/>
      <c r="G36" s="68">
        <f>IF(D36&gt;C36,C36*E36,D36*E36)</f>
        <v>0</v>
      </c>
    </row>
    <row r="37" spans="1:7" ht="14.1" customHeight="1" x14ac:dyDescent="0.2">
      <c r="A37" s="58" t="s">
        <v>60</v>
      </c>
      <c r="B37" s="105" t="s">
        <v>58</v>
      </c>
      <c r="C37" s="108">
        <f>IF(A26="",C35,(C35+0.6*VLOOKUP(A26,Pauschalen!$A$3:$C$11,2,FALSE)))</f>
        <v>60</v>
      </c>
      <c r="D37" s="103"/>
      <c r="E37" s="109"/>
      <c r="F37" s="82"/>
      <c r="G37" s="68">
        <f>IF(D37&gt;C37,C37*E37,D37*E37)</f>
        <v>0</v>
      </c>
    </row>
    <row r="38" spans="1:7" ht="14.1" customHeight="1" x14ac:dyDescent="0.2">
      <c r="A38" s="58" t="s">
        <v>61</v>
      </c>
      <c r="B38" s="97"/>
      <c r="C38" s="110"/>
      <c r="D38" s="111"/>
      <c r="E38" s="112"/>
      <c r="F38" s="101"/>
      <c r="G38" s="68">
        <f>Übernachtunsliste!G32</f>
        <v>0</v>
      </c>
    </row>
    <row r="39" spans="1:7" ht="8.25" customHeight="1" x14ac:dyDescent="0.2">
      <c r="A39" s="88"/>
      <c r="B39" s="89"/>
      <c r="C39" s="89"/>
      <c r="D39" s="89"/>
      <c r="E39" s="89"/>
      <c r="F39" s="89"/>
      <c r="G39" s="11"/>
    </row>
    <row r="40" spans="1:7" ht="13.7" customHeight="1" x14ac:dyDescent="0.2">
      <c r="A40" s="8" t="s">
        <v>105</v>
      </c>
      <c r="B40" s="7"/>
      <c r="C40" s="7"/>
      <c r="D40" s="7"/>
      <c r="E40" s="7"/>
      <c r="F40" s="7"/>
      <c r="G40" s="13"/>
    </row>
    <row r="41" spans="1:7" ht="13.7" customHeight="1" x14ac:dyDescent="0.2">
      <c r="A41" s="6"/>
      <c r="B41" s="7"/>
      <c r="C41" s="7"/>
      <c r="D41" s="7"/>
      <c r="E41" s="7"/>
      <c r="F41" s="7"/>
      <c r="G41" s="13"/>
    </row>
    <row r="42" spans="1:7" ht="13.7" customHeight="1" x14ac:dyDescent="0.2">
      <c r="A42" s="91" t="s">
        <v>63</v>
      </c>
      <c r="B42" s="92"/>
      <c r="C42" s="92"/>
      <c r="D42" s="92"/>
      <c r="E42" s="92"/>
      <c r="F42" s="92"/>
      <c r="G42" s="96" t="s">
        <v>20</v>
      </c>
    </row>
    <row r="43" spans="1:7" ht="13.7" customHeight="1" x14ac:dyDescent="0.2">
      <c r="A43" s="43" t="s">
        <v>64</v>
      </c>
      <c r="B43" s="89"/>
      <c r="C43" s="89"/>
      <c r="D43" s="89"/>
      <c r="E43" s="89"/>
      <c r="F43" s="113"/>
      <c r="G43" s="114"/>
    </row>
    <row r="44" spans="1:7" ht="13.7" customHeight="1" x14ac:dyDescent="0.2">
      <c r="A44" s="6"/>
      <c r="B44" s="7"/>
      <c r="C44" s="7"/>
      <c r="D44" s="7"/>
      <c r="E44" s="7"/>
      <c r="F44" s="7"/>
      <c r="G44" s="115"/>
    </row>
    <row r="45" spans="1:7" ht="13.7" customHeight="1" x14ac:dyDescent="0.2">
      <c r="A45" s="91" t="s">
        <v>65</v>
      </c>
      <c r="B45" s="92"/>
      <c r="C45" s="92"/>
      <c r="D45" s="116" t="s">
        <v>66</v>
      </c>
      <c r="E45" s="92"/>
      <c r="F45" s="92"/>
      <c r="G45" s="96" t="s">
        <v>20</v>
      </c>
    </row>
    <row r="46" spans="1:7" ht="13.7" customHeight="1" x14ac:dyDescent="0.2">
      <c r="A46" s="43" t="s">
        <v>67</v>
      </c>
      <c r="B46" s="89"/>
      <c r="C46" s="117">
        <v>6</v>
      </c>
      <c r="D46" s="118"/>
      <c r="E46" s="119"/>
      <c r="F46" s="89"/>
      <c r="G46" s="49">
        <f>C46*D46</f>
        <v>0</v>
      </c>
    </row>
    <row r="47" spans="1:7" ht="13.7" customHeight="1" x14ac:dyDescent="0.2">
      <c r="A47" s="6"/>
      <c r="B47" s="7"/>
      <c r="C47" s="7"/>
      <c r="D47" s="120"/>
      <c r="E47" s="7"/>
      <c r="F47" s="7"/>
      <c r="G47" s="13"/>
    </row>
    <row r="48" spans="1:7" ht="13.7" customHeight="1" x14ac:dyDescent="0.2">
      <c r="A48" s="91" t="s">
        <v>68</v>
      </c>
      <c r="B48" s="92"/>
      <c r="C48" s="92"/>
      <c r="D48" s="92"/>
      <c r="E48" s="92"/>
      <c r="F48" s="92"/>
      <c r="G48" s="96" t="s">
        <v>20</v>
      </c>
    </row>
    <row r="49" spans="1:7" ht="13.7" customHeight="1" x14ac:dyDescent="0.2">
      <c r="A49" s="121"/>
      <c r="B49" s="122"/>
      <c r="C49" s="123"/>
      <c r="D49" s="124"/>
      <c r="E49" s="89"/>
      <c r="F49" s="89"/>
      <c r="G49" s="125"/>
    </row>
    <row r="50" spans="1:7" ht="13.7" customHeight="1" x14ac:dyDescent="0.2">
      <c r="A50" s="126" t="s">
        <v>69</v>
      </c>
      <c r="B50" s="127"/>
      <c r="C50" s="128"/>
      <c r="D50" s="7"/>
      <c r="E50" s="7"/>
      <c r="F50" s="7"/>
      <c r="G50" s="13"/>
    </row>
    <row r="51" spans="1:7" ht="13.7" customHeight="1" x14ac:dyDescent="0.2">
      <c r="A51" s="129"/>
      <c r="B51" s="130"/>
      <c r="C51" s="7"/>
      <c r="D51" s="7"/>
      <c r="E51" s="7"/>
      <c r="F51" s="7"/>
      <c r="G51" s="131"/>
    </row>
    <row r="52" spans="1:7" ht="13.7" customHeight="1" x14ac:dyDescent="0.2">
      <c r="A52" s="132" t="s">
        <v>70</v>
      </c>
      <c r="B52" s="7"/>
      <c r="C52" s="7"/>
      <c r="D52" s="7"/>
      <c r="E52" s="7"/>
      <c r="F52" s="13"/>
      <c r="G52" s="133">
        <f>SUM(G14:G49)</f>
        <v>0</v>
      </c>
    </row>
    <row r="53" spans="1:7" ht="13.7" customHeight="1" x14ac:dyDescent="0.2">
      <c r="A53" s="6"/>
      <c r="B53" s="7"/>
      <c r="C53" s="7"/>
      <c r="D53" s="7"/>
      <c r="E53" s="7"/>
      <c r="F53" s="7"/>
      <c r="G53" s="134"/>
    </row>
    <row r="54" spans="1:7" ht="13.7" customHeight="1" x14ac:dyDescent="0.2">
      <c r="A54" s="8" t="s">
        <v>71</v>
      </c>
      <c r="B54" s="7"/>
      <c r="C54" s="7"/>
      <c r="D54" s="22"/>
      <c r="E54" s="7"/>
      <c r="F54" s="7"/>
      <c r="G54" s="13"/>
    </row>
    <row r="55" spans="1:7" ht="13.7" customHeight="1" x14ac:dyDescent="0.2">
      <c r="A55" s="8" t="s">
        <v>72</v>
      </c>
      <c r="B55" s="7"/>
      <c r="C55" s="7"/>
      <c r="D55" s="7"/>
      <c r="E55" s="7"/>
      <c r="F55" s="7"/>
      <c r="G55" s="13"/>
    </row>
    <row r="56" spans="1:7" ht="13.7" customHeight="1" x14ac:dyDescent="0.2">
      <c r="A56" s="6"/>
      <c r="B56" s="7"/>
      <c r="C56" s="7"/>
      <c r="D56" s="7"/>
      <c r="E56" s="7"/>
      <c r="F56" s="7"/>
      <c r="G56" s="50"/>
    </row>
    <row r="57" spans="1:7" ht="13.7" customHeight="1" x14ac:dyDescent="0.2">
      <c r="A57" s="6"/>
      <c r="B57" s="7"/>
      <c r="C57" s="7"/>
      <c r="D57" s="7"/>
      <c r="E57" s="7"/>
      <c r="F57" s="7"/>
      <c r="G57" s="13"/>
    </row>
    <row r="58" spans="1:7" ht="13.7" customHeight="1" x14ac:dyDescent="0.2">
      <c r="A58" s="135"/>
      <c r="B58" s="136"/>
      <c r="C58" s="136"/>
      <c r="D58" s="136"/>
      <c r="E58" s="136"/>
      <c r="F58" s="136"/>
      <c r="G58" s="131"/>
    </row>
  </sheetData>
  <mergeCells count="4">
    <mergeCell ref="B18:F18"/>
    <mergeCell ref="C24:D24"/>
    <mergeCell ref="C26:D26"/>
    <mergeCell ref="E24:F24"/>
  </mergeCells>
  <conditionalFormatting sqref="B14:B15 C34:D34">
    <cfRule type="cellIs" dxfId="2" priority="1" stopIfTrue="1" operator="lessThan">
      <formula>0</formula>
    </cfRule>
  </conditionalFormatting>
  <pageMargins left="0.71" right="0.67" top="0.98425200000000002" bottom="0.98425200000000002" header="0.49212600000000001" footer="0.49212600000000001"/>
  <pageSetup scale="83" orientation="portrait" r:id="rId1"/>
  <headerFooter>
    <oddFooter>&amp;C&amp;"Helvetica Neue,Regular"&amp;12&amp;K000000&amp;P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934A2A9-384E-400C-B00E-29882DAFDA2B}">
          <x14:formula1>
            <xm:f>Pauschalen!$A$3:$A$11</xm:f>
          </x14:formula1>
          <xm:sqref>A26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G56"/>
  <sheetViews>
    <sheetView showGridLines="0" zoomScaleNormal="100" workbookViewId="0">
      <selection activeCell="E18" sqref="E18"/>
    </sheetView>
  </sheetViews>
  <sheetFormatPr baseColWidth="10" defaultColWidth="10.85546875" defaultRowHeight="12.75" customHeight="1" x14ac:dyDescent="0.2"/>
  <cols>
    <col min="1" max="1" width="24.28515625" style="1" customWidth="1"/>
    <col min="2" max="2" width="26.42578125" style="1" customWidth="1"/>
    <col min="3" max="3" width="10.85546875" style="1" customWidth="1"/>
    <col min="4" max="4" width="13.28515625" style="1" customWidth="1"/>
    <col min="5" max="5" width="10.85546875" style="1" customWidth="1"/>
    <col min="6" max="6" width="11.28515625" style="1" customWidth="1"/>
    <col min="7" max="7" width="12.5703125" style="1" customWidth="1"/>
    <col min="8" max="8" width="10.85546875" style="1" customWidth="1"/>
    <col min="9" max="16384" width="10.85546875" style="1"/>
  </cols>
  <sheetData>
    <row r="1" spans="1:7" ht="13.7" customHeight="1" x14ac:dyDescent="0.2">
      <c r="A1" s="138"/>
      <c r="B1" s="139"/>
      <c r="C1" s="137"/>
      <c r="D1" s="4"/>
      <c r="E1" s="4"/>
      <c r="F1" s="5"/>
      <c r="G1" s="300">
        <v>2026</v>
      </c>
    </row>
    <row r="2" spans="1:7" ht="13.7" customHeight="1" x14ac:dyDescent="0.2">
      <c r="A2" s="55"/>
      <c r="B2" s="56"/>
      <c r="C2" s="29"/>
      <c r="D2" s="29"/>
      <c r="E2" s="29"/>
      <c r="F2" s="29"/>
      <c r="G2" s="142"/>
    </row>
    <row r="3" spans="1:7" ht="13.7" customHeight="1" x14ac:dyDescent="0.2">
      <c r="A3" s="31" t="s">
        <v>74</v>
      </c>
      <c r="B3" s="32"/>
      <c r="C3" s="33" t="s">
        <v>12</v>
      </c>
      <c r="D3" s="34"/>
      <c r="E3" s="35"/>
      <c r="F3" s="35"/>
      <c r="G3" s="143" t="s">
        <v>13</v>
      </c>
    </row>
    <row r="4" spans="1:7" ht="13.7" customHeight="1" x14ac:dyDescent="0.2">
      <c r="A4" s="37" t="s">
        <v>14</v>
      </c>
      <c r="B4" s="38">
        <v>0.3</v>
      </c>
      <c r="C4" s="144"/>
      <c r="D4" s="40"/>
      <c r="E4" s="41"/>
      <c r="F4" s="41"/>
      <c r="G4" s="42">
        <f>B4*C4</f>
        <v>0</v>
      </c>
    </row>
    <row r="5" spans="1:7" ht="13.7" customHeight="1" x14ac:dyDescent="0.2">
      <c r="A5" s="37" t="s">
        <v>15</v>
      </c>
      <c r="B5" s="38">
        <v>0.2</v>
      </c>
      <c r="C5" s="144"/>
      <c r="D5" s="40"/>
      <c r="E5" s="41"/>
      <c r="F5" s="41"/>
      <c r="G5" s="42">
        <f>B5*C5</f>
        <v>0</v>
      </c>
    </row>
    <row r="6" spans="1:7" ht="13.7" customHeight="1" x14ac:dyDescent="0.2">
      <c r="A6" s="145" t="s">
        <v>16</v>
      </c>
      <c r="B6" s="146"/>
      <c r="C6" s="147" t="s">
        <v>17</v>
      </c>
      <c r="D6" s="148"/>
      <c r="E6" s="149"/>
      <c r="F6" s="150"/>
      <c r="G6" s="151"/>
    </row>
    <row r="7" spans="1:7" ht="13.7" customHeight="1" x14ac:dyDescent="0.2">
      <c r="A7" s="152" t="s">
        <v>18</v>
      </c>
      <c r="B7" s="153"/>
      <c r="C7" s="154"/>
      <c r="D7" s="155"/>
      <c r="E7" s="56"/>
      <c r="F7" s="156"/>
      <c r="G7" s="157"/>
    </row>
    <row r="8" spans="1:7" ht="13.7" customHeight="1" x14ac:dyDescent="0.2">
      <c r="A8" s="8" t="s">
        <v>19</v>
      </c>
      <c r="B8" s="309"/>
      <c r="C8" s="303"/>
      <c r="D8" s="310"/>
      <c r="E8" s="310"/>
      <c r="F8" s="310"/>
      <c r="G8" s="13"/>
    </row>
    <row r="9" spans="1:7" ht="13.7" customHeight="1" x14ac:dyDescent="0.2">
      <c r="A9" s="301"/>
      <c r="B9" s="29"/>
      <c r="C9" s="29"/>
      <c r="D9" s="29"/>
      <c r="E9" s="29"/>
      <c r="F9" s="29"/>
      <c r="G9" s="13"/>
    </row>
    <row r="10" spans="1:7" ht="13.7" customHeight="1" x14ac:dyDescent="0.2">
      <c r="A10" s="24" t="s">
        <v>10</v>
      </c>
      <c r="B10" s="19"/>
      <c r="C10" s="25"/>
      <c r="D10" s="7"/>
      <c r="E10" s="26"/>
      <c r="F10" s="27"/>
      <c r="G10" s="13"/>
    </row>
    <row r="11" spans="1:7" ht="13.7" customHeight="1" x14ac:dyDescent="0.2">
      <c r="A11" s="28"/>
      <c r="B11" s="29"/>
      <c r="C11" s="29"/>
      <c r="D11" s="29"/>
      <c r="E11" s="29"/>
      <c r="F11" s="29"/>
      <c r="G11" s="142"/>
    </row>
    <row r="12" spans="1:7" ht="13.7" customHeight="1" x14ac:dyDescent="0.2">
      <c r="A12" s="31" t="s">
        <v>107</v>
      </c>
      <c r="B12" s="35"/>
      <c r="C12" s="35"/>
      <c r="D12" s="35"/>
      <c r="E12" s="35"/>
      <c r="F12" s="158"/>
      <c r="G12" s="143" t="s">
        <v>20</v>
      </c>
    </row>
    <row r="13" spans="1:7" ht="13.7" customHeight="1" x14ac:dyDescent="0.2">
      <c r="A13" s="37" t="s">
        <v>75</v>
      </c>
      <c r="B13" s="41"/>
      <c r="C13" s="41"/>
      <c r="D13" s="41"/>
      <c r="E13" s="159"/>
      <c r="F13" s="160"/>
      <c r="G13" s="161"/>
    </row>
    <row r="14" spans="1:7" ht="13.7" customHeight="1" x14ac:dyDescent="0.2">
      <c r="A14" s="162"/>
      <c r="B14" s="52"/>
      <c r="C14" s="52"/>
      <c r="D14" s="52"/>
      <c r="E14" s="163"/>
      <c r="F14" s="163"/>
      <c r="G14" s="164"/>
    </row>
    <row r="15" spans="1:7" ht="13.7" customHeight="1" x14ac:dyDescent="0.2">
      <c r="A15" s="31" t="s">
        <v>22</v>
      </c>
      <c r="B15" s="35"/>
      <c r="C15" s="35"/>
      <c r="D15" s="35"/>
      <c r="E15" s="35"/>
      <c r="F15" s="35"/>
      <c r="G15" s="165"/>
    </row>
    <row r="16" spans="1:7" ht="13.7" customHeight="1" x14ac:dyDescent="0.2">
      <c r="A16" s="58" t="s">
        <v>23</v>
      </c>
      <c r="B16" s="59" t="s">
        <v>24</v>
      </c>
      <c r="C16" s="304" t="s">
        <v>25</v>
      </c>
      <c r="D16" s="305"/>
      <c r="E16" s="308"/>
      <c r="F16" s="305"/>
      <c r="G16" s="166" t="s">
        <v>20</v>
      </c>
    </row>
    <row r="17" spans="1:7" ht="13.7" customHeight="1" x14ac:dyDescent="0.2">
      <c r="A17" s="63" t="s">
        <v>26</v>
      </c>
      <c r="B17" s="41"/>
      <c r="C17" s="41"/>
      <c r="D17" s="41"/>
      <c r="E17" s="41"/>
      <c r="F17" s="41"/>
      <c r="G17" s="167"/>
    </row>
    <row r="18" spans="1:7" ht="13.7" customHeight="1" x14ac:dyDescent="0.2">
      <c r="A18" s="66"/>
      <c r="B18" s="67"/>
      <c r="C18" s="306"/>
      <c r="D18" s="307"/>
      <c r="E18" s="61"/>
      <c r="F18" s="60"/>
      <c r="G18" s="68">
        <f>IF(A18="",0,(B18*VLOOKUP(A18,Pauschalen!$A$3:$C$11,2,FALSE))+(C18*VLOOKUP(A18,Pauschalen!$A$3:$C$11,3,FALSE)))</f>
        <v>0</v>
      </c>
    </row>
    <row r="19" spans="1:7" ht="13.7" customHeight="1" x14ac:dyDescent="0.2">
      <c r="A19" s="168"/>
      <c r="B19" s="89"/>
      <c r="C19" s="89"/>
      <c r="D19" s="89"/>
      <c r="E19" s="89"/>
      <c r="F19" s="89"/>
      <c r="G19" s="11"/>
    </row>
    <row r="20" spans="1:7" ht="13.7" customHeight="1" x14ac:dyDescent="0.2">
      <c r="A20" s="28"/>
      <c r="B20" s="29"/>
      <c r="C20" s="29"/>
      <c r="D20" s="29"/>
      <c r="E20" s="29"/>
      <c r="F20" s="29"/>
      <c r="G20" s="142"/>
    </row>
    <row r="21" spans="1:7" ht="13.7" customHeight="1" x14ac:dyDescent="0.2">
      <c r="A21" s="71" t="s">
        <v>35</v>
      </c>
      <c r="B21" s="72"/>
      <c r="C21" s="169"/>
      <c r="D21" s="170" t="s">
        <v>36</v>
      </c>
      <c r="E21" s="171" t="s">
        <v>76</v>
      </c>
      <c r="F21" s="76"/>
      <c r="G21" s="172" t="s">
        <v>20</v>
      </c>
    </row>
    <row r="22" spans="1:7" ht="13.7" customHeight="1" x14ac:dyDescent="0.2">
      <c r="A22" s="58" t="s">
        <v>40</v>
      </c>
      <c r="B22" s="83" t="s">
        <v>41</v>
      </c>
      <c r="C22" s="98"/>
      <c r="D22" s="39"/>
      <c r="E22" s="81">
        <f>IF(A18="",0,(0.2*VLOOKUP(A18,Pauschalen!$A$3:$C$11,2,FALSE)))</f>
        <v>0</v>
      </c>
      <c r="F22" s="82"/>
      <c r="G22" s="68">
        <f>-(E22*D22)</f>
        <v>0</v>
      </c>
    </row>
    <row r="23" spans="1:7" ht="13.7" customHeight="1" x14ac:dyDescent="0.2">
      <c r="A23" s="58" t="s">
        <v>42</v>
      </c>
      <c r="B23" s="83" t="s">
        <v>43</v>
      </c>
      <c r="C23" s="98"/>
      <c r="D23" s="39"/>
      <c r="E23" s="86">
        <f>IF(A18="",0,(0.4*VLOOKUP(A18,Pauschalen!$A$3:$C$11,2,FALSE)))</f>
        <v>0</v>
      </c>
      <c r="F23" s="82"/>
      <c r="G23" s="68">
        <f>-(E23*D23)</f>
        <v>0</v>
      </c>
    </row>
    <row r="24" spans="1:7" ht="13.7" customHeight="1" x14ac:dyDescent="0.2">
      <c r="A24" s="58" t="s">
        <v>46</v>
      </c>
      <c r="B24" s="83" t="s">
        <v>43</v>
      </c>
      <c r="C24" s="98"/>
      <c r="D24" s="39"/>
      <c r="E24" s="87">
        <f>IF(A18="",0,(0.4*VLOOKUP(A18,Pauschalen!$A$3:$C$11,2,FALSE)))</f>
        <v>0</v>
      </c>
      <c r="F24" s="82"/>
      <c r="G24" s="68">
        <f>-(E24*D24)</f>
        <v>0</v>
      </c>
    </row>
    <row r="25" spans="1:7" ht="13.7" customHeight="1" x14ac:dyDescent="0.2">
      <c r="A25" s="88"/>
      <c r="B25" s="89"/>
      <c r="C25" s="89"/>
      <c r="D25" s="89"/>
      <c r="E25" s="90"/>
      <c r="F25" s="89"/>
      <c r="G25" s="141"/>
    </row>
    <row r="26" spans="1:7" ht="13.7" customHeight="1" x14ac:dyDescent="0.2">
      <c r="A26" s="6"/>
      <c r="B26" s="7"/>
      <c r="C26" s="7"/>
      <c r="D26" s="7"/>
      <c r="E26" s="7"/>
      <c r="F26" s="7"/>
      <c r="G26" s="173"/>
    </row>
    <row r="27" spans="1:7" ht="13.7" customHeight="1" x14ac:dyDescent="0.2">
      <c r="A27" s="91" t="s">
        <v>50</v>
      </c>
      <c r="B27" s="92"/>
      <c r="C27" s="174" t="s">
        <v>20</v>
      </c>
      <c r="D27" s="175" t="s">
        <v>51</v>
      </c>
      <c r="E27" s="176"/>
      <c r="F27" s="92"/>
      <c r="G27" s="174" t="s">
        <v>20</v>
      </c>
    </row>
    <row r="28" spans="1:7" ht="13.7" customHeight="1" x14ac:dyDescent="0.2">
      <c r="A28" s="43" t="s">
        <v>54</v>
      </c>
      <c r="B28" s="177" t="s">
        <v>77</v>
      </c>
      <c r="C28" s="178">
        <v>25</v>
      </c>
      <c r="D28" s="179"/>
      <c r="E28" s="88"/>
      <c r="F28" s="89"/>
      <c r="G28" s="49">
        <f>C28*D28</f>
        <v>0</v>
      </c>
    </row>
    <row r="29" spans="1:7" ht="13.7" customHeight="1" x14ac:dyDescent="0.2">
      <c r="A29" s="8" t="s">
        <v>54</v>
      </c>
      <c r="B29" s="180" t="s">
        <v>78</v>
      </c>
      <c r="C29" s="181"/>
      <c r="D29" s="182"/>
      <c r="E29" s="6"/>
      <c r="F29" s="7"/>
      <c r="G29" s="50">
        <f>IF(C29&gt;60,D29*60,C29*D29)</f>
        <v>0</v>
      </c>
    </row>
    <row r="30" spans="1:7" ht="14.25" customHeight="1" x14ac:dyDescent="0.2">
      <c r="A30" s="8"/>
      <c r="B30" s="14"/>
      <c r="C30" s="7"/>
      <c r="D30" s="7"/>
      <c r="E30" s="7"/>
      <c r="F30" s="7"/>
      <c r="G30" s="50">
        <f>C30*D30</f>
        <v>0</v>
      </c>
    </row>
    <row r="31" spans="1:7" ht="14.25" customHeight="1" x14ac:dyDescent="0.2">
      <c r="A31" s="6"/>
      <c r="B31" s="7"/>
      <c r="C31" s="7"/>
      <c r="D31" s="7"/>
      <c r="E31" s="7"/>
      <c r="F31" s="7"/>
      <c r="G31" s="173"/>
    </row>
    <row r="32" spans="1:7" ht="25.5" customHeight="1" x14ac:dyDescent="0.2">
      <c r="A32" s="311" t="s">
        <v>79</v>
      </c>
      <c r="B32" s="312"/>
      <c r="C32" s="312"/>
      <c r="D32" s="312"/>
      <c r="E32" s="312"/>
      <c r="F32" s="312"/>
      <c r="G32" s="313"/>
    </row>
    <row r="33" spans="1:7" ht="14.25" customHeight="1" x14ac:dyDescent="0.2">
      <c r="A33" s="6"/>
      <c r="B33" s="7"/>
      <c r="C33" s="7"/>
      <c r="D33" s="7"/>
      <c r="E33" s="7"/>
      <c r="F33" s="7"/>
      <c r="G33" s="173"/>
    </row>
    <row r="34" spans="1:7" ht="13.7" customHeight="1" x14ac:dyDescent="0.2">
      <c r="A34" s="91" t="s">
        <v>63</v>
      </c>
      <c r="B34" s="92"/>
      <c r="C34" s="92"/>
      <c r="D34" s="92"/>
      <c r="E34" s="92"/>
      <c r="F34" s="92"/>
      <c r="G34" s="174" t="s">
        <v>20</v>
      </c>
    </row>
    <row r="35" spans="1:7" ht="13.7" customHeight="1" x14ac:dyDescent="0.2">
      <c r="A35" s="43" t="s">
        <v>75</v>
      </c>
      <c r="B35" s="89"/>
      <c r="C35" s="89"/>
      <c r="D35" s="89"/>
      <c r="E35" s="52"/>
      <c r="F35" s="113"/>
      <c r="G35" s="114"/>
    </row>
    <row r="36" spans="1:7" ht="13.7" customHeight="1" x14ac:dyDescent="0.2">
      <c r="A36" s="6"/>
      <c r="B36" s="7"/>
      <c r="C36" s="7"/>
      <c r="D36" s="183"/>
      <c r="E36" s="184"/>
      <c r="F36" s="140"/>
      <c r="G36" s="185"/>
    </row>
    <row r="37" spans="1:7" ht="13.7" customHeight="1" x14ac:dyDescent="0.2">
      <c r="A37" s="91" t="s">
        <v>65</v>
      </c>
      <c r="B37" s="92"/>
      <c r="C37" s="93"/>
      <c r="D37" s="175" t="s">
        <v>66</v>
      </c>
      <c r="E37" s="34"/>
      <c r="F37" s="92"/>
      <c r="G37" s="174" t="s">
        <v>20</v>
      </c>
    </row>
    <row r="38" spans="1:7" ht="13.7" customHeight="1" x14ac:dyDescent="0.2">
      <c r="A38" s="43" t="s">
        <v>67</v>
      </c>
      <c r="B38" s="89"/>
      <c r="C38" s="186">
        <v>6</v>
      </c>
      <c r="D38" s="179"/>
      <c r="E38" s="88"/>
      <c r="F38" s="89"/>
      <c r="G38" s="49">
        <f>C38*D38</f>
        <v>0</v>
      </c>
    </row>
    <row r="39" spans="1:7" ht="13.7" customHeight="1" x14ac:dyDescent="0.2">
      <c r="A39" s="6"/>
      <c r="B39" s="7"/>
      <c r="C39" s="7"/>
      <c r="D39" s="120"/>
      <c r="E39" s="7"/>
      <c r="F39" s="7"/>
      <c r="G39" s="173"/>
    </row>
    <row r="40" spans="1:7" ht="13.7" customHeight="1" x14ac:dyDescent="0.2">
      <c r="A40" s="91" t="s">
        <v>68</v>
      </c>
      <c r="B40" s="92"/>
      <c r="C40" s="92"/>
      <c r="D40" s="92"/>
      <c r="E40" s="92"/>
      <c r="F40" s="92"/>
      <c r="G40" s="174" t="s">
        <v>20</v>
      </c>
    </row>
    <row r="41" spans="1:7" ht="13.7" customHeight="1" x14ac:dyDescent="0.2">
      <c r="A41" s="187"/>
      <c r="B41" s="188"/>
      <c r="C41" s="123"/>
      <c r="D41" s="124"/>
      <c r="E41" s="89"/>
      <c r="F41" s="113"/>
      <c r="G41" s="189"/>
    </row>
    <row r="42" spans="1:7" ht="13.7" customHeight="1" x14ac:dyDescent="0.2">
      <c r="A42" s="6"/>
      <c r="B42" s="7"/>
      <c r="C42" s="7"/>
      <c r="D42" s="7"/>
      <c r="E42" s="7"/>
      <c r="F42" s="7"/>
      <c r="G42" s="173"/>
    </row>
    <row r="43" spans="1:7" ht="13.7" customHeight="1" x14ac:dyDescent="0.2">
      <c r="A43" s="132" t="s">
        <v>80</v>
      </c>
      <c r="B43" s="7"/>
      <c r="C43" s="7"/>
      <c r="D43" s="7"/>
      <c r="E43" s="7"/>
      <c r="F43" s="7"/>
      <c r="G43" s="190">
        <f>SUM(G4:G41)</f>
        <v>0</v>
      </c>
    </row>
    <row r="44" spans="1:7" ht="13.7" customHeight="1" x14ac:dyDescent="0.2">
      <c r="A44" s="6"/>
      <c r="B44" s="7"/>
      <c r="C44" s="7"/>
      <c r="D44" s="29"/>
      <c r="E44" s="7"/>
      <c r="F44" s="7"/>
      <c r="G44" s="191"/>
    </row>
    <row r="45" spans="1:7" ht="13.7" customHeight="1" x14ac:dyDescent="0.2">
      <c r="A45" s="91" t="s">
        <v>81</v>
      </c>
      <c r="B45" s="92"/>
      <c r="C45" s="192"/>
      <c r="D45" s="193">
        <v>4</v>
      </c>
      <c r="E45" s="194"/>
      <c r="F45" s="92"/>
      <c r="G45" s="195"/>
    </row>
    <row r="46" spans="1:7" ht="13.7" customHeight="1" x14ac:dyDescent="0.2">
      <c r="A46" s="196" t="s">
        <v>82</v>
      </c>
      <c r="B46" s="197"/>
      <c r="C46" s="197"/>
      <c r="D46" s="197"/>
      <c r="E46" s="197"/>
      <c r="F46" s="197"/>
      <c r="G46" s="141"/>
    </row>
    <row r="47" spans="1:7" ht="13.7" customHeight="1" x14ac:dyDescent="0.2">
      <c r="A47" s="6"/>
      <c r="B47" s="7"/>
      <c r="C47" s="7"/>
      <c r="D47" s="7"/>
      <c r="E47" s="7"/>
      <c r="F47" s="7"/>
      <c r="G47" s="173"/>
    </row>
    <row r="48" spans="1:7" ht="13.7" customHeight="1" x14ac:dyDescent="0.2">
      <c r="A48" s="132" t="s">
        <v>83</v>
      </c>
      <c r="B48" s="7"/>
      <c r="C48" s="7"/>
      <c r="D48" s="7"/>
      <c r="E48" s="7"/>
      <c r="F48" s="7"/>
      <c r="G48" s="190">
        <f>G43/D45</f>
        <v>0</v>
      </c>
    </row>
    <row r="49" spans="1:7" ht="13.7" customHeight="1" x14ac:dyDescent="0.2">
      <c r="A49" s="6"/>
      <c r="B49" s="7"/>
      <c r="C49" s="7"/>
      <c r="D49" s="7"/>
      <c r="E49" s="7"/>
      <c r="F49" s="7"/>
      <c r="G49" s="141"/>
    </row>
    <row r="50" spans="1:7" ht="13.7" customHeight="1" x14ac:dyDescent="0.2">
      <c r="A50" s="91" t="s">
        <v>84</v>
      </c>
      <c r="B50" s="92"/>
      <c r="C50" s="93"/>
      <c r="D50" s="175" t="s">
        <v>85</v>
      </c>
      <c r="E50" s="198" t="s">
        <v>20</v>
      </c>
      <c r="F50" s="92"/>
      <c r="G50" s="195"/>
    </row>
    <row r="51" spans="1:7" ht="13.7" customHeight="1" x14ac:dyDescent="0.2">
      <c r="A51" s="199"/>
      <c r="B51" s="45" t="s">
        <v>86</v>
      </c>
      <c r="C51" s="11"/>
      <c r="D51" s="179"/>
      <c r="E51" s="200"/>
      <c r="F51" s="89"/>
      <c r="G51" s="125">
        <f>D51*E51</f>
        <v>0</v>
      </c>
    </row>
    <row r="52" spans="1:7" ht="13.7" customHeight="1" x14ac:dyDescent="0.2">
      <c r="A52" s="201"/>
      <c r="B52" s="7"/>
      <c r="C52" s="202"/>
      <c r="D52" s="203"/>
      <c r="E52" s="7"/>
      <c r="F52" s="7"/>
      <c r="G52" s="204"/>
    </row>
    <row r="53" spans="1:7" ht="13.7" customHeight="1" x14ac:dyDescent="0.2">
      <c r="A53" s="91" t="s">
        <v>87</v>
      </c>
      <c r="B53" s="92"/>
      <c r="C53" s="205"/>
      <c r="D53" s="206"/>
      <c r="E53" s="92"/>
      <c r="F53" s="92"/>
      <c r="G53" s="207">
        <v>4</v>
      </c>
    </row>
    <row r="54" spans="1:7" ht="13.7" customHeight="1" x14ac:dyDescent="0.2">
      <c r="A54" s="208" t="s">
        <v>88</v>
      </c>
      <c r="B54" s="209">
        <v>0.03</v>
      </c>
      <c r="C54" s="210"/>
      <c r="D54" s="211"/>
      <c r="E54" s="89"/>
      <c r="F54" s="89"/>
      <c r="G54" s="212">
        <f>G48*B54</f>
        <v>0</v>
      </c>
    </row>
    <row r="55" spans="1:7" ht="13.7" customHeight="1" x14ac:dyDescent="0.2">
      <c r="A55" s="6"/>
      <c r="B55" s="7"/>
      <c r="C55" s="7"/>
      <c r="D55" s="7"/>
      <c r="E55" s="7"/>
      <c r="F55" s="7"/>
      <c r="G55" s="131"/>
    </row>
    <row r="56" spans="1:7" ht="12.75" customHeight="1" x14ac:dyDescent="0.2">
      <c r="A56" s="213" t="s">
        <v>89</v>
      </c>
      <c r="B56" s="136"/>
      <c r="C56" s="136"/>
      <c r="D56" s="136"/>
      <c r="E56" s="136"/>
      <c r="F56" s="131"/>
      <c r="G56" s="133">
        <f>G48+G51+G53+G54</f>
        <v>4</v>
      </c>
    </row>
  </sheetData>
  <mergeCells count="5">
    <mergeCell ref="B8:F8"/>
    <mergeCell ref="A32:G32"/>
    <mergeCell ref="C16:D16"/>
    <mergeCell ref="E16:F16"/>
    <mergeCell ref="C18:D18"/>
  </mergeCells>
  <conditionalFormatting sqref="B4:B5 C28 B51 C52:C54 G52:G54">
    <cfRule type="cellIs" dxfId="1" priority="1" stopIfTrue="1" operator="lessThan">
      <formula>0</formula>
    </cfRule>
  </conditionalFormatting>
  <pageMargins left="0.59055100000000005" right="0.39370100000000002" top="0.59055100000000005" bottom="0.59055100000000005" header="0" footer="0.31496099999999999"/>
  <pageSetup scale="89" orientation="portrait" r:id="rId1"/>
  <headerFooter>
    <oddFooter>&amp;C&amp;"Helvetica Neue,Regular"&amp;12&amp;K000000&amp;P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DF79B1B-BBE6-44C5-891B-235CC31827CC}">
          <x14:formula1>
            <xm:f>Pauschalen!$A$3:$A$11</xm:f>
          </x14:formula1>
          <xm:sqref>A18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G44"/>
  <sheetViews>
    <sheetView showGridLines="0" zoomScaleNormal="100" workbookViewId="0">
      <selection activeCell="J24" sqref="J24"/>
    </sheetView>
  </sheetViews>
  <sheetFormatPr baseColWidth="10" defaultColWidth="10.85546875" defaultRowHeight="12.75" customHeight="1" x14ac:dyDescent="0.2"/>
  <cols>
    <col min="1" max="1" width="34.140625" style="1" customWidth="1"/>
    <col min="2" max="2" width="15.42578125" style="1" customWidth="1"/>
    <col min="3" max="4" width="14.42578125" style="1" customWidth="1"/>
    <col min="5" max="5" width="9.28515625" style="1" customWidth="1"/>
    <col min="6" max="6" width="10.7109375" style="1" customWidth="1"/>
    <col min="7" max="7" width="12" style="1" customWidth="1"/>
    <col min="8" max="8" width="10.85546875" style="1" customWidth="1"/>
    <col min="9" max="16384" width="10.85546875" style="1"/>
  </cols>
  <sheetData>
    <row r="1" spans="1:7" ht="13.7" customHeight="1" x14ac:dyDescent="0.2">
      <c r="A1" s="2" t="s">
        <v>0</v>
      </c>
      <c r="B1" s="3"/>
      <c r="C1" s="4"/>
      <c r="D1" s="4"/>
      <c r="E1" s="4"/>
      <c r="F1" s="5"/>
      <c r="G1" s="300">
        <v>2026</v>
      </c>
    </row>
    <row r="2" spans="1:7" ht="13.7" customHeight="1" x14ac:dyDescent="0.2">
      <c r="A2" s="8" t="s">
        <v>1</v>
      </c>
      <c r="B2" s="9"/>
      <c r="C2" s="10" t="s">
        <v>2</v>
      </c>
      <c r="D2" s="7"/>
      <c r="E2" s="7"/>
      <c r="F2" s="7"/>
      <c r="G2" s="11"/>
    </row>
    <row r="3" spans="1:7" ht="13.7" customHeight="1" x14ac:dyDescent="0.2">
      <c r="A3" s="214"/>
      <c r="B3" s="215"/>
      <c r="C3" s="7"/>
      <c r="D3" s="7"/>
      <c r="E3" s="7"/>
      <c r="F3" s="7"/>
      <c r="G3" s="13"/>
    </row>
    <row r="4" spans="1:7" ht="13.7" customHeight="1" x14ac:dyDescent="0.2">
      <c r="A4" s="216" t="s">
        <v>73</v>
      </c>
      <c r="B4" s="217"/>
      <c r="C4" s="218"/>
      <c r="D4" s="219"/>
      <c r="E4" s="220"/>
      <c r="F4" s="27"/>
      <c r="G4" s="13"/>
    </row>
    <row r="5" spans="1:7" ht="13.7" customHeight="1" x14ac:dyDescent="0.2">
      <c r="A5" s="221" t="s">
        <v>90</v>
      </c>
      <c r="B5" s="222"/>
      <c r="C5" s="222"/>
      <c r="D5" s="222"/>
      <c r="E5" s="223"/>
      <c r="F5" s="224"/>
      <c r="G5" s="225"/>
    </row>
    <row r="6" spans="1:7" ht="13.7" customHeight="1" x14ac:dyDescent="0.2">
      <c r="A6" s="226"/>
      <c r="B6" s="222"/>
      <c r="C6" s="222"/>
      <c r="D6" s="222"/>
      <c r="E6" s="222"/>
      <c r="F6" s="222"/>
      <c r="G6" s="227"/>
    </row>
    <row r="7" spans="1:7" ht="13.7" customHeight="1" x14ac:dyDescent="0.2">
      <c r="A7" s="228"/>
      <c r="B7" s="229"/>
      <c r="C7" s="229"/>
      <c r="D7" s="229"/>
      <c r="E7" s="229"/>
      <c r="F7" s="229"/>
      <c r="G7" s="230"/>
    </row>
    <row r="8" spans="1:7" ht="13.7" customHeight="1" x14ac:dyDescent="0.2">
      <c r="A8" s="91" t="s">
        <v>50</v>
      </c>
      <c r="B8" s="41"/>
      <c r="C8" s="41"/>
      <c r="D8" s="41"/>
      <c r="E8" s="231" t="s">
        <v>51</v>
      </c>
      <c r="F8" s="41"/>
      <c r="G8" s="64"/>
    </row>
    <row r="9" spans="1:7" ht="13.7" customHeight="1" x14ac:dyDescent="0.2">
      <c r="A9" s="58" t="s">
        <v>91</v>
      </c>
      <c r="B9" s="97" t="s">
        <v>92</v>
      </c>
      <c r="C9" s="101"/>
      <c r="D9" s="232">
        <v>25</v>
      </c>
      <c r="E9" s="233"/>
      <c r="F9" s="101"/>
      <c r="G9" s="68">
        <f>D9*E9</f>
        <v>0</v>
      </c>
    </row>
    <row r="10" spans="1:7" ht="13.7" customHeight="1" x14ac:dyDescent="0.2">
      <c r="A10" s="234"/>
      <c r="B10" s="235"/>
      <c r="C10" s="236"/>
      <c r="D10" s="237"/>
      <c r="E10" s="238"/>
      <c r="F10" s="236"/>
      <c r="G10" s="239"/>
    </row>
    <row r="11" spans="1:7" ht="14.1" customHeight="1" x14ac:dyDescent="0.2">
      <c r="A11" s="101"/>
      <c r="B11" s="314" t="s">
        <v>93</v>
      </c>
      <c r="C11" s="315"/>
      <c r="D11" s="316"/>
      <c r="E11" s="240"/>
      <c r="F11" s="41"/>
      <c r="G11" s="64"/>
    </row>
    <row r="12" spans="1:7" ht="13.7" customHeight="1" x14ac:dyDescent="0.2">
      <c r="A12" s="241" t="s">
        <v>26</v>
      </c>
      <c r="B12" s="83" t="s">
        <v>94</v>
      </c>
      <c r="C12" s="242" t="s">
        <v>95</v>
      </c>
      <c r="D12" s="242" t="s">
        <v>96</v>
      </c>
      <c r="E12" s="240"/>
      <c r="F12" s="41"/>
      <c r="G12" s="64"/>
    </row>
    <row r="13" spans="1:7" ht="14.65" customHeight="1" x14ac:dyDescent="0.2">
      <c r="A13" s="66"/>
      <c r="B13" s="243">
        <v>60</v>
      </c>
      <c r="C13" s="244">
        <f>IF(A13="",B13,(B13+0.2*VLOOKUP(A13,Pauschalen!$A$3:$C$11,2,FALSE)))</f>
        <v>60</v>
      </c>
      <c r="D13" s="245">
        <f>IF(A13="",B13,(B13+0.6*VLOOKUP(A13,Pauschalen!$A$3:$C$11,2,FALSE)))</f>
        <v>60</v>
      </c>
      <c r="E13" s="246"/>
      <c r="F13" s="60"/>
      <c r="G13" s="68"/>
    </row>
    <row r="14" spans="1:7" ht="13.7" customHeight="1" x14ac:dyDescent="0.2">
      <c r="A14" s="247"/>
      <c r="B14" s="41"/>
      <c r="C14" s="248"/>
      <c r="D14" s="248"/>
      <c r="E14" s="41"/>
      <c r="F14" s="41"/>
      <c r="G14" s="64"/>
    </row>
    <row r="15" spans="1:7" ht="14.25" customHeight="1" x14ac:dyDescent="0.2">
      <c r="A15" s="249"/>
      <c r="B15" s="317" t="s">
        <v>97</v>
      </c>
      <c r="C15" s="318"/>
      <c r="D15" s="319"/>
      <c r="E15" s="250"/>
      <c r="F15" s="101"/>
      <c r="G15" s="98"/>
    </row>
    <row r="16" spans="1:7" ht="13.7" customHeight="1" x14ac:dyDescent="0.2">
      <c r="A16" s="251" t="s">
        <v>98</v>
      </c>
      <c r="B16" s="252" t="s">
        <v>94</v>
      </c>
      <c r="C16" s="253" t="s">
        <v>95</v>
      </c>
      <c r="D16" s="254" t="s">
        <v>96</v>
      </c>
      <c r="E16" s="251" t="s">
        <v>99</v>
      </c>
      <c r="F16" s="251" t="s">
        <v>100</v>
      </c>
      <c r="G16" s="255"/>
    </row>
    <row r="17" spans="1:7" ht="26.1" customHeight="1" x14ac:dyDescent="0.2">
      <c r="A17" s="256"/>
      <c r="B17" s="257"/>
      <c r="C17" s="258"/>
      <c r="D17" s="259"/>
      <c r="E17" s="260"/>
      <c r="F17" s="261"/>
      <c r="G17" s="262">
        <f t="shared" ref="G17:G31" si="0">IF(F17&gt;B$13,B17*B$13,B17*F17)+IF(F17&gt;C$13,C17*C$13,C17*F17)+IF(F17&gt;D$13,D17*D$13,D17*F17)</f>
        <v>0</v>
      </c>
    </row>
    <row r="18" spans="1:7" ht="26.1" customHeight="1" x14ac:dyDescent="0.2">
      <c r="A18" s="263"/>
      <c r="B18" s="264"/>
      <c r="C18" s="265"/>
      <c r="D18" s="266"/>
      <c r="E18" s="267"/>
      <c r="F18" s="268"/>
      <c r="G18" s="269">
        <f t="shared" si="0"/>
        <v>0</v>
      </c>
    </row>
    <row r="19" spans="1:7" ht="26.1" customHeight="1" x14ac:dyDescent="0.2">
      <c r="A19" s="263"/>
      <c r="B19" s="264"/>
      <c r="C19" s="265"/>
      <c r="D19" s="266"/>
      <c r="E19" s="267"/>
      <c r="F19" s="268"/>
      <c r="G19" s="269">
        <f t="shared" si="0"/>
        <v>0</v>
      </c>
    </row>
    <row r="20" spans="1:7" ht="26.1" customHeight="1" x14ac:dyDescent="0.2">
      <c r="A20" s="263"/>
      <c r="B20" s="264"/>
      <c r="C20" s="265"/>
      <c r="D20" s="266"/>
      <c r="E20" s="267"/>
      <c r="F20" s="268"/>
      <c r="G20" s="269">
        <f t="shared" si="0"/>
        <v>0</v>
      </c>
    </row>
    <row r="21" spans="1:7" ht="26.1" customHeight="1" x14ac:dyDescent="0.2">
      <c r="A21" s="263"/>
      <c r="B21" s="264"/>
      <c r="C21" s="265"/>
      <c r="D21" s="266"/>
      <c r="E21" s="267"/>
      <c r="F21" s="268"/>
      <c r="G21" s="269">
        <f t="shared" si="0"/>
        <v>0</v>
      </c>
    </row>
    <row r="22" spans="1:7" ht="26.1" customHeight="1" x14ac:dyDescent="0.2">
      <c r="A22" s="263"/>
      <c r="B22" s="264"/>
      <c r="C22" s="265"/>
      <c r="D22" s="266"/>
      <c r="E22" s="267"/>
      <c r="F22" s="268"/>
      <c r="G22" s="269">
        <f t="shared" si="0"/>
        <v>0</v>
      </c>
    </row>
    <row r="23" spans="1:7" ht="26.1" customHeight="1" x14ac:dyDescent="0.2">
      <c r="A23" s="263"/>
      <c r="B23" s="264"/>
      <c r="C23" s="265"/>
      <c r="D23" s="266"/>
      <c r="E23" s="267"/>
      <c r="F23" s="268"/>
      <c r="G23" s="269">
        <f t="shared" si="0"/>
        <v>0</v>
      </c>
    </row>
    <row r="24" spans="1:7" ht="26.1" customHeight="1" x14ac:dyDescent="0.2">
      <c r="A24" s="263"/>
      <c r="B24" s="264"/>
      <c r="C24" s="265"/>
      <c r="D24" s="266"/>
      <c r="E24" s="267"/>
      <c r="F24" s="268"/>
      <c r="G24" s="269">
        <f t="shared" si="0"/>
        <v>0</v>
      </c>
    </row>
    <row r="25" spans="1:7" ht="26.1" customHeight="1" x14ac:dyDescent="0.2">
      <c r="A25" s="263"/>
      <c r="B25" s="264"/>
      <c r="C25" s="265"/>
      <c r="D25" s="266"/>
      <c r="E25" s="267"/>
      <c r="F25" s="268"/>
      <c r="G25" s="269">
        <f t="shared" si="0"/>
        <v>0</v>
      </c>
    </row>
    <row r="26" spans="1:7" ht="26.1" customHeight="1" x14ac:dyDescent="0.2">
      <c r="A26" s="263"/>
      <c r="B26" s="264"/>
      <c r="C26" s="265"/>
      <c r="D26" s="266"/>
      <c r="E26" s="267"/>
      <c r="F26" s="268"/>
      <c r="G26" s="269">
        <f t="shared" si="0"/>
        <v>0</v>
      </c>
    </row>
    <row r="27" spans="1:7" ht="26.1" customHeight="1" x14ac:dyDescent="0.2">
      <c r="A27" s="263"/>
      <c r="B27" s="264"/>
      <c r="C27" s="265"/>
      <c r="D27" s="266"/>
      <c r="E27" s="267"/>
      <c r="F27" s="268"/>
      <c r="G27" s="269">
        <f t="shared" si="0"/>
        <v>0</v>
      </c>
    </row>
    <row r="28" spans="1:7" ht="26.1" customHeight="1" x14ac:dyDescent="0.2">
      <c r="A28" s="263"/>
      <c r="B28" s="264"/>
      <c r="C28" s="265"/>
      <c r="D28" s="266"/>
      <c r="E28" s="267"/>
      <c r="F28" s="268"/>
      <c r="G28" s="269">
        <f t="shared" si="0"/>
        <v>0</v>
      </c>
    </row>
    <row r="29" spans="1:7" ht="26.1" customHeight="1" x14ac:dyDescent="0.2">
      <c r="A29" s="263"/>
      <c r="B29" s="264"/>
      <c r="C29" s="265"/>
      <c r="D29" s="266"/>
      <c r="E29" s="267"/>
      <c r="F29" s="268"/>
      <c r="G29" s="269">
        <f t="shared" si="0"/>
        <v>0</v>
      </c>
    </row>
    <row r="30" spans="1:7" ht="26.1" customHeight="1" x14ac:dyDescent="0.2">
      <c r="A30" s="263"/>
      <c r="B30" s="264"/>
      <c r="C30" s="265"/>
      <c r="D30" s="266"/>
      <c r="E30" s="267"/>
      <c r="F30" s="268"/>
      <c r="G30" s="269">
        <f t="shared" si="0"/>
        <v>0</v>
      </c>
    </row>
    <row r="31" spans="1:7" ht="19.899999999999999" customHeight="1" x14ac:dyDescent="0.2">
      <c r="A31" s="270" t="s">
        <v>102</v>
      </c>
      <c r="B31" s="271">
        <v>1</v>
      </c>
      <c r="C31" s="272"/>
      <c r="D31" s="273"/>
      <c r="E31" s="274">
        <v>6</v>
      </c>
      <c r="F31" s="275">
        <v>99</v>
      </c>
      <c r="G31" s="276">
        <f t="shared" si="0"/>
        <v>60</v>
      </c>
    </row>
    <row r="32" spans="1:7" ht="13.7" customHeight="1" x14ac:dyDescent="0.2">
      <c r="A32" s="277"/>
      <c r="B32" s="278">
        <f>SUM(B17:B31)</f>
        <v>1</v>
      </c>
      <c r="C32" s="279">
        <f>SUM(C17:C31)</f>
        <v>0</v>
      </c>
      <c r="D32" s="280">
        <f>SUM(D17:D31)</f>
        <v>0</v>
      </c>
      <c r="E32" s="281"/>
      <c r="F32" s="282"/>
      <c r="G32" s="283">
        <f>SUM(G9:G30)</f>
        <v>0</v>
      </c>
    </row>
    <row r="33" spans="1:7" ht="8.25" customHeight="1" x14ac:dyDescent="0.2">
      <c r="A33" s="284"/>
      <c r="B33" s="285"/>
      <c r="C33" s="285"/>
      <c r="D33" s="285"/>
      <c r="E33" s="285"/>
      <c r="F33" s="285"/>
      <c r="G33" s="286"/>
    </row>
    <row r="34" spans="1:7" ht="13.7" customHeight="1" x14ac:dyDescent="0.2">
      <c r="A34" s="287" t="s">
        <v>62</v>
      </c>
      <c r="B34" s="288"/>
      <c r="C34" s="288"/>
      <c r="D34" s="288"/>
      <c r="E34" s="288"/>
      <c r="F34" s="288"/>
      <c r="G34" s="289"/>
    </row>
    <row r="35" spans="1:7" ht="13.7" customHeight="1" x14ac:dyDescent="0.2">
      <c r="A35" s="176"/>
      <c r="B35" s="92"/>
      <c r="C35" s="92"/>
      <c r="D35" s="92"/>
      <c r="E35" s="92"/>
      <c r="F35" s="92"/>
      <c r="G35" s="93"/>
    </row>
    <row r="36" spans="1:7" ht="14.1" customHeight="1" x14ac:dyDescent="0.2">
      <c r="A36" s="37" t="s">
        <v>35</v>
      </c>
      <c r="B36" s="290"/>
      <c r="C36" s="291"/>
      <c r="D36" s="97" t="s">
        <v>36</v>
      </c>
      <c r="E36" s="242" t="s">
        <v>37</v>
      </c>
      <c r="F36" s="98"/>
      <c r="G36" s="292" t="s">
        <v>20</v>
      </c>
    </row>
    <row r="37" spans="1:7" ht="14.65" customHeight="1" x14ac:dyDescent="0.2">
      <c r="A37" s="58" t="s">
        <v>40</v>
      </c>
      <c r="B37" s="78" t="s">
        <v>41</v>
      </c>
      <c r="C37" s="79">
        <f>C32+D32</f>
        <v>0</v>
      </c>
      <c r="D37" s="293"/>
      <c r="E37" s="294">
        <f>IF(A13="",0,(0.2*VLOOKUP(A13,Pauschalen!$A$3:$C$11,2,FALSE)))</f>
        <v>0</v>
      </c>
      <c r="F37" s="295"/>
      <c r="G37" s="296">
        <f>-(C37+D37)*(E37)</f>
        <v>0</v>
      </c>
    </row>
    <row r="38" spans="1:7" ht="14.65" customHeight="1" x14ac:dyDescent="0.2">
      <c r="A38" s="58" t="s">
        <v>46</v>
      </c>
      <c r="B38" s="78" t="s">
        <v>43</v>
      </c>
      <c r="C38" s="79">
        <f>D32</f>
        <v>0</v>
      </c>
      <c r="D38" s="293"/>
      <c r="E38" s="297">
        <f>IF(A13="",0,(0.4*VLOOKUP(A13,Pauschalen!$A$3:$C$11,2,FALSE)))</f>
        <v>0</v>
      </c>
      <c r="F38" s="295"/>
      <c r="G38" s="298">
        <f>-(C38+D38)*E38</f>
        <v>0</v>
      </c>
    </row>
    <row r="39" spans="1:7" ht="14.1" customHeight="1" x14ac:dyDescent="0.2">
      <c r="A39" s="88"/>
      <c r="B39" s="89"/>
      <c r="C39" s="90"/>
      <c r="D39" s="89"/>
      <c r="E39" s="90"/>
      <c r="F39" s="89"/>
      <c r="G39" s="299"/>
    </row>
    <row r="40" spans="1:7" ht="13.7" customHeight="1" x14ac:dyDescent="0.2">
      <c r="A40" s="6"/>
      <c r="B40" s="7"/>
      <c r="C40" s="7"/>
      <c r="D40" s="7"/>
      <c r="E40" s="7"/>
      <c r="F40" s="7"/>
      <c r="G40" s="13"/>
    </row>
    <row r="41" spans="1:7" ht="13.7" customHeight="1" x14ac:dyDescent="0.2">
      <c r="A41" s="8" t="s">
        <v>72</v>
      </c>
      <c r="B41" s="7"/>
      <c r="C41" s="7"/>
      <c r="D41" s="7"/>
      <c r="E41" s="7"/>
      <c r="F41" s="7"/>
      <c r="G41" s="13"/>
    </row>
    <row r="42" spans="1:7" ht="13.7" customHeight="1" x14ac:dyDescent="0.2">
      <c r="A42" s="6"/>
      <c r="B42" s="7"/>
      <c r="C42" s="7"/>
      <c r="D42" s="7"/>
      <c r="E42" s="7"/>
      <c r="F42" s="7"/>
      <c r="G42" s="50"/>
    </row>
    <row r="43" spans="1:7" ht="13.7" customHeight="1" x14ac:dyDescent="0.2">
      <c r="A43" s="6"/>
      <c r="B43" s="7"/>
      <c r="C43" s="7"/>
      <c r="D43" s="7"/>
      <c r="E43" s="7"/>
      <c r="F43" s="7"/>
      <c r="G43" s="13"/>
    </row>
    <row r="44" spans="1:7" ht="13.7" customHeight="1" x14ac:dyDescent="0.2">
      <c r="A44" s="135"/>
      <c r="B44" s="136"/>
      <c r="C44" s="136"/>
      <c r="D44" s="136"/>
      <c r="E44" s="136"/>
      <c r="F44" s="136"/>
      <c r="G44" s="131"/>
    </row>
  </sheetData>
  <mergeCells count="2">
    <mergeCell ref="B11:D11"/>
    <mergeCell ref="B15:D15"/>
  </mergeCells>
  <conditionalFormatting sqref="C9:D10">
    <cfRule type="cellIs" dxfId="0" priority="1" stopIfTrue="1" operator="lessThan">
      <formula>0</formula>
    </cfRule>
  </conditionalFormatting>
  <pageMargins left="0.71" right="0.67" top="0.98425200000000002" bottom="0.98425200000000002" header="0.49212600000000001" footer="0.49212600000000001"/>
  <pageSetup scale="83" orientation="portrait" r:id="rId1"/>
  <headerFooter>
    <oddFooter>&amp;C&amp;"Helvetica Neue,Regular"&amp;12&amp;K000000&amp;P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3990E41-B3FA-49B9-B322-5D16BEFA782E}">
          <x14:formula1>
            <xm:f>Pauschalen!$A$3:$A$11</xm:f>
          </x14:formula1>
          <xm:sqref>A13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80610-557F-4BBF-BD55-6EC989501DF8}">
  <dimension ref="A1:D17"/>
  <sheetViews>
    <sheetView workbookViewId="0">
      <selection activeCell="C4" sqref="C4"/>
    </sheetView>
  </sheetViews>
  <sheetFormatPr baseColWidth="10" defaultRowHeight="12.75" x14ac:dyDescent="0.2"/>
  <sheetData>
    <row r="1" spans="1:4" x14ac:dyDescent="0.2">
      <c r="A1" s="6"/>
      <c r="B1" s="14" t="s">
        <v>23</v>
      </c>
      <c r="C1" s="7"/>
      <c r="D1" s="7"/>
    </row>
    <row r="2" spans="1:4" x14ac:dyDescent="0.2">
      <c r="A2" s="15" t="s">
        <v>26</v>
      </c>
      <c r="B2" s="16" t="s">
        <v>27</v>
      </c>
      <c r="C2" s="16" t="s">
        <v>28</v>
      </c>
      <c r="D2" s="17"/>
    </row>
    <row r="3" spans="1:4" x14ac:dyDescent="0.2">
      <c r="A3" s="21" t="s">
        <v>29</v>
      </c>
      <c r="B3" s="65">
        <v>28</v>
      </c>
      <c r="C3" s="65">
        <v>14</v>
      </c>
      <c r="D3" s="14" t="s">
        <v>30</v>
      </c>
    </row>
    <row r="4" spans="1:4" x14ac:dyDescent="0.2">
      <c r="A4" s="21" t="s">
        <v>31</v>
      </c>
      <c r="B4" s="65">
        <v>53</v>
      </c>
      <c r="C4" s="65">
        <v>36</v>
      </c>
      <c r="D4" s="14" t="s">
        <v>32</v>
      </c>
    </row>
    <row r="5" spans="1:4" x14ac:dyDescent="0.2">
      <c r="A5" s="21" t="s">
        <v>33</v>
      </c>
      <c r="B5" s="65">
        <v>36</v>
      </c>
      <c r="C5" s="65">
        <v>24</v>
      </c>
      <c r="D5" s="14" t="s">
        <v>34</v>
      </c>
    </row>
    <row r="6" spans="1:4" x14ac:dyDescent="0.2">
      <c r="A6" s="21" t="s">
        <v>38</v>
      </c>
      <c r="B6" s="65">
        <v>42</v>
      </c>
      <c r="C6" s="65">
        <v>28</v>
      </c>
      <c r="D6" s="14" t="s">
        <v>39</v>
      </c>
    </row>
    <row r="7" spans="1:4" x14ac:dyDescent="0.2">
      <c r="A7" s="21" t="s">
        <v>44</v>
      </c>
      <c r="B7" s="65">
        <v>50</v>
      </c>
      <c r="C7" s="65">
        <v>33</v>
      </c>
      <c r="D7" s="14" t="s">
        <v>45</v>
      </c>
    </row>
    <row r="8" spans="1:4" x14ac:dyDescent="0.2">
      <c r="A8" s="21" t="s">
        <v>47</v>
      </c>
      <c r="B8" s="65">
        <v>70</v>
      </c>
      <c r="C8" s="65">
        <v>47</v>
      </c>
      <c r="D8" s="14" t="s">
        <v>48</v>
      </c>
    </row>
    <row r="9" spans="1:4" x14ac:dyDescent="0.2">
      <c r="A9" s="21" t="s">
        <v>103</v>
      </c>
      <c r="B9" s="65">
        <v>38</v>
      </c>
      <c r="C9" s="65">
        <v>25</v>
      </c>
      <c r="D9" s="14" t="s">
        <v>49</v>
      </c>
    </row>
    <row r="10" spans="1:4" x14ac:dyDescent="0.2">
      <c r="A10" s="21" t="s">
        <v>52</v>
      </c>
      <c r="B10" s="65">
        <v>34</v>
      </c>
      <c r="C10" s="65">
        <v>23</v>
      </c>
      <c r="D10" s="14" t="s">
        <v>53</v>
      </c>
    </row>
    <row r="11" spans="1:4" x14ac:dyDescent="0.2">
      <c r="A11" s="21" t="s">
        <v>104</v>
      </c>
      <c r="B11" s="65">
        <v>24</v>
      </c>
      <c r="C11" s="65">
        <v>16</v>
      </c>
      <c r="D11" s="14" t="s">
        <v>56</v>
      </c>
    </row>
    <row r="12" spans="1:4" x14ac:dyDescent="0.2">
      <c r="A12" s="21"/>
      <c r="B12" s="65"/>
      <c r="C12" s="65"/>
      <c r="D12" s="14"/>
    </row>
    <row r="13" spans="1:4" x14ac:dyDescent="0.2">
      <c r="A13" s="6"/>
      <c r="B13" s="7"/>
      <c r="C13" s="7"/>
      <c r="D13" s="7"/>
    </row>
    <row r="14" spans="1:4" x14ac:dyDescent="0.2">
      <c r="A14" s="320" t="s">
        <v>101</v>
      </c>
      <c r="B14" s="321"/>
      <c r="C14" s="321"/>
      <c r="D14" s="322"/>
    </row>
    <row r="15" spans="1:4" x14ac:dyDescent="0.2">
      <c r="A15" s="323"/>
      <c r="B15" s="324"/>
      <c r="C15" s="324"/>
      <c r="D15" s="325"/>
    </row>
    <row r="16" spans="1:4" x14ac:dyDescent="0.2">
      <c r="A16" s="323"/>
      <c r="B16" s="324"/>
      <c r="C16" s="324"/>
      <c r="D16" s="325"/>
    </row>
    <row r="17" spans="1:4" ht="73.5" customHeight="1" x14ac:dyDescent="0.2">
      <c r="A17" s="326"/>
      <c r="B17" s="327"/>
      <c r="C17" s="327"/>
      <c r="D17" s="328"/>
    </row>
  </sheetData>
  <mergeCells count="1">
    <mergeCell ref="A14:D1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Rechnung erstellen</vt:lpstr>
      <vt:lpstr>Kalkulation</vt:lpstr>
      <vt:lpstr>Übernachtunsliste</vt:lpstr>
      <vt:lpstr>Pauschalen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Oliver Schürmann</cp:lastModifiedBy>
  <dcterms:created xsi:type="dcterms:W3CDTF">2025-11-22T20:34:50Z</dcterms:created>
  <dcterms:modified xsi:type="dcterms:W3CDTF">2025-12-09T16:31:30Z</dcterms:modified>
</cp:coreProperties>
</file>